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40" yWindow="105" windowWidth="24240" windowHeight="12540" tabRatio="579" activeTab="2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  <sheet name="Листы согласования" sheetId="4" r:id="rId4"/>
  </sheets>
  <definedNames>
    <definedName name="_xlnm._FilterDatabase" localSheetId="0" hidden="1">'фонд начисленной заработной пла'!$A$10:$Q$27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плата'!$A$1:$L$30</definedName>
    <definedName name="_xlnm.Print_Area" localSheetId="1">'среднесписочная численность'!$A$1:$L$29</definedName>
    <definedName name="_xlnm.Print_Area" localSheetId="0">'фонд начисленной заработной пла'!$A$1:$L$31</definedName>
  </definedNames>
  <calcPr calcId="145621"/>
</workbook>
</file>

<file path=xl/calcChain.xml><?xml version="1.0" encoding="utf-8"?>
<calcChain xmlns="http://schemas.openxmlformats.org/spreadsheetml/2006/main">
  <c r="L31" i="1" l="1"/>
  <c r="J31" i="1"/>
  <c r="H31" i="1"/>
  <c r="F31" i="1"/>
  <c r="D31" i="1"/>
  <c r="L29" i="2"/>
  <c r="J29" i="2"/>
  <c r="H29" i="2"/>
  <c r="F29" i="2"/>
  <c r="D29" i="2"/>
  <c r="L25" i="2"/>
  <c r="J25" i="2"/>
  <c r="H25" i="2"/>
  <c r="F25" i="2"/>
  <c r="D25" i="2"/>
  <c r="L23" i="2"/>
  <c r="J23" i="2"/>
  <c r="H23" i="2"/>
  <c r="F23" i="2"/>
  <c r="D23" i="2"/>
  <c r="L19" i="2"/>
  <c r="J19" i="2"/>
  <c r="H19" i="2"/>
  <c r="F19" i="2"/>
  <c r="D19" i="2"/>
  <c r="L16" i="2"/>
  <c r="J16" i="2"/>
  <c r="H16" i="2"/>
  <c r="F16" i="2"/>
  <c r="D16" i="2"/>
  <c r="L13" i="2"/>
  <c r="J13" i="2"/>
  <c r="H13" i="2"/>
  <c r="F13" i="2"/>
  <c r="D13" i="2"/>
  <c r="L11" i="2"/>
  <c r="J11" i="2"/>
  <c r="H11" i="2"/>
  <c r="F11" i="2"/>
  <c r="D11" i="2"/>
  <c r="L27" i="1"/>
  <c r="J27" i="1"/>
  <c r="H27" i="1"/>
  <c r="F27" i="1"/>
  <c r="D27" i="1"/>
  <c r="K26" i="3"/>
  <c r="I26" i="3"/>
  <c r="G26" i="3"/>
  <c r="E26" i="3"/>
  <c r="C26" i="3"/>
  <c r="B26" i="3"/>
  <c r="A26" i="3"/>
  <c r="L25" i="1"/>
  <c r="J25" i="1"/>
  <c r="H25" i="1"/>
  <c r="F25" i="1"/>
  <c r="D25" i="1"/>
  <c r="K24" i="3"/>
  <c r="I24" i="3"/>
  <c r="G24" i="3"/>
  <c r="E24" i="3"/>
  <c r="C24" i="3"/>
  <c r="B24" i="3"/>
  <c r="A24" i="3"/>
  <c r="L22" i="1"/>
  <c r="J22" i="1"/>
  <c r="H22" i="1"/>
  <c r="F22" i="1"/>
  <c r="D22" i="1"/>
  <c r="K21" i="3"/>
  <c r="I21" i="3"/>
  <c r="G21" i="3"/>
  <c r="E21" i="3"/>
  <c r="C21" i="3"/>
  <c r="B21" i="3"/>
  <c r="A21" i="3"/>
  <c r="L19" i="1"/>
  <c r="J19" i="1"/>
  <c r="H19" i="1"/>
  <c r="F19" i="1"/>
  <c r="D19" i="1"/>
  <c r="K18" i="3"/>
  <c r="I18" i="3"/>
  <c r="G18" i="3"/>
  <c r="E18" i="3"/>
  <c r="C18" i="3"/>
  <c r="B18" i="3"/>
  <c r="A18" i="3"/>
  <c r="L17" i="1"/>
  <c r="J17" i="1"/>
  <c r="H17" i="1"/>
  <c r="F17" i="1"/>
  <c r="D17" i="1"/>
  <c r="L11" i="1"/>
  <c r="J11" i="1"/>
  <c r="H11" i="1"/>
  <c r="F11" i="1"/>
  <c r="D11" i="1"/>
  <c r="A16" i="3"/>
  <c r="A14" i="3"/>
  <c r="A13" i="3"/>
  <c r="A12" i="3"/>
  <c r="A11" i="3"/>
  <c r="A10" i="3"/>
  <c r="A14" i="2"/>
  <c r="D26" i="3" l="1"/>
  <c r="L26" i="3"/>
  <c r="H26" i="3"/>
  <c r="F26" i="3"/>
  <c r="J26" i="3"/>
  <c r="H24" i="3"/>
  <c r="F24" i="3"/>
  <c r="L24" i="3"/>
  <c r="J24" i="3"/>
  <c r="D24" i="3"/>
  <c r="D21" i="3"/>
  <c r="L21" i="3"/>
  <c r="H21" i="3"/>
  <c r="F21" i="3"/>
  <c r="J21" i="3"/>
  <c r="F18" i="3"/>
  <c r="J18" i="3"/>
  <c r="H18" i="3"/>
  <c r="D18" i="3"/>
  <c r="L18" i="3"/>
  <c r="K10" i="3"/>
  <c r="I10" i="3"/>
  <c r="G10" i="3"/>
  <c r="E10" i="3"/>
  <c r="C10" i="3"/>
  <c r="B10" i="3"/>
  <c r="K12" i="3"/>
  <c r="I12" i="3"/>
  <c r="G12" i="3"/>
  <c r="E12" i="3"/>
  <c r="C12" i="3"/>
  <c r="B12" i="3"/>
  <c r="K11" i="3"/>
  <c r="I11" i="3"/>
  <c r="G11" i="3"/>
  <c r="E11" i="3"/>
  <c r="C11" i="3"/>
  <c r="B11" i="3"/>
  <c r="K16" i="3"/>
  <c r="I16" i="3"/>
  <c r="G16" i="3"/>
  <c r="E16" i="3"/>
  <c r="C16" i="3"/>
  <c r="B16" i="3"/>
  <c r="K14" i="3"/>
  <c r="I14" i="3"/>
  <c r="G14" i="3"/>
  <c r="E14" i="3"/>
  <c r="C14" i="3"/>
  <c r="B14" i="3"/>
  <c r="K13" i="3"/>
  <c r="I13" i="3"/>
  <c r="G13" i="3"/>
  <c r="E13" i="3"/>
  <c r="C13" i="3"/>
  <c r="B13" i="3"/>
  <c r="A30" i="3"/>
  <c r="A29" i="2"/>
  <c r="D11" i="3" l="1"/>
  <c r="J14" i="3"/>
  <c r="J16" i="3"/>
  <c r="J11" i="3"/>
  <c r="L13" i="3"/>
  <c r="D14" i="3"/>
  <c r="L12" i="3"/>
  <c r="D16" i="3"/>
  <c r="H14" i="3"/>
  <c r="F12" i="3"/>
  <c r="F10" i="3"/>
  <c r="F14" i="3"/>
  <c r="L14" i="3"/>
  <c r="D13" i="3"/>
  <c r="F16" i="3"/>
  <c r="F11" i="3"/>
  <c r="D12" i="3"/>
  <c r="L10" i="3"/>
  <c r="J10" i="3"/>
  <c r="J12" i="3"/>
  <c r="J13" i="3"/>
  <c r="H13" i="3"/>
  <c r="D10" i="3"/>
  <c r="H10" i="3"/>
  <c r="H11" i="3"/>
  <c r="L11" i="3"/>
  <c r="H12" i="3"/>
  <c r="H16" i="3"/>
  <c r="L16" i="3"/>
  <c r="F13" i="3"/>
  <c r="K30" i="3"/>
  <c r="I30" i="3"/>
  <c r="E30" i="3"/>
  <c r="G30" i="3"/>
  <c r="C30" i="3"/>
  <c r="B30" i="3"/>
  <c r="L30" i="3" l="1"/>
  <c r="J30" i="3"/>
  <c r="H30" i="3"/>
  <c r="F30" i="3"/>
  <c r="D30" i="3"/>
  <c r="K24" i="2"/>
  <c r="I24" i="2"/>
  <c r="G24" i="2"/>
  <c r="E24" i="2"/>
  <c r="C24" i="2"/>
  <c r="B24" i="2"/>
  <c r="K22" i="2"/>
  <c r="I22" i="2"/>
  <c r="G22" i="2"/>
  <c r="E22" i="2"/>
  <c r="C22" i="2"/>
  <c r="B22" i="2"/>
  <c r="K18" i="2"/>
  <c r="I18" i="2"/>
  <c r="G18" i="2"/>
  <c r="E18" i="2"/>
  <c r="C18" i="2"/>
  <c r="B18" i="2"/>
  <c r="K15" i="2"/>
  <c r="I15" i="2"/>
  <c r="G15" i="2"/>
  <c r="E15" i="2"/>
  <c r="C15" i="2"/>
  <c r="B15" i="2"/>
  <c r="L14" i="2"/>
  <c r="J14" i="2"/>
  <c r="H14" i="2"/>
  <c r="F14" i="2"/>
  <c r="D14" i="2"/>
  <c r="K12" i="2"/>
  <c r="I12" i="2"/>
  <c r="G12" i="2"/>
  <c r="E12" i="2"/>
  <c r="C12" i="2"/>
  <c r="B12" i="2"/>
  <c r="K10" i="2"/>
  <c r="I10" i="2"/>
  <c r="G10" i="2"/>
  <c r="E10" i="2"/>
  <c r="C10" i="2"/>
  <c r="B10" i="2"/>
  <c r="K8" i="2"/>
  <c r="I8" i="2"/>
  <c r="G8" i="2"/>
  <c r="E8" i="2"/>
  <c r="C8" i="2"/>
  <c r="B8" i="2"/>
  <c r="K8" i="1"/>
  <c r="I8" i="1"/>
  <c r="G8" i="1"/>
  <c r="E8" i="1"/>
  <c r="C8" i="1"/>
  <c r="K26" i="1"/>
  <c r="I26" i="1"/>
  <c r="G26" i="1"/>
  <c r="E26" i="1"/>
  <c r="C26" i="1"/>
  <c r="B26" i="1"/>
  <c r="K24" i="1"/>
  <c r="I24" i="1"/>
  <c r="G24" i="1"/>
  <c r="E24" i="1"/>
  <c r="C24" i="1"/>
  <c r="B24" i="1"/>
  <c r="B8" i="1"/>
  <c r="K21" i="1"/>
  <c r="I21" i="1"/>
  <c r="G21" i="1"/>
  <c r="E21" i="1"/>
  <c r="C21" i="1"/>
  <c r="B21" i="1"/>
  <c r="K18" i="1"/>
  <c r="I18" i="1"/>
  <c r="G18" i="1"/>
  <c r="E18" i="1"/>
  <c r="C18" i="1"/>
  <c r="B18" i="1"/>
  <c r="K16" i="1"/>
  <c r="I16" i="1"/>
  <c r="G16" i="1"/>
  <c r="E16" i="1"/>
  <c r="C16" i="1"/>
  <c r="B16" i="1"/>
  <c r="L15" i="1"/>
  <c r="J15" i="1"/>
  <c r="H15" i="1"/>
  <c r="F15" i="1"/>
  <c r="L14" i="1"/>
  <c r="J14" i="1"/>
  <c r="H14" i="1"/>
  <c r="F14" i="1"/>
  <c r="L13" i="1"/>
  <c r="J13" i="1"/>
  <c r="H13" i="1"/>
  <c r="F13" i="1"/>
  <c r="L12" i="1"/>
  <c r="J12" i="1"/>
  <c r="H12" i="1"/>
  <c r="F12" i="1"/>
  <c r="D15" i="1"/>
  <c r="D14" i="1"/>
  <c r="D13" i="1"/>
  <c r="D12" i="1"/>
  <c r="K10" i="1"/>
  <c r="I10" i="1"/>
  <c r="G10" i="1"/>
  <c r="E10" i="1"/>
  <c r="C10" i="1"/>
  <c r="B10" i="1"/>
  <c r="I20" i="3" l="1"/>
  <c r="E25" i="3"/>
  <c r="C23" i="3"/>
  <c r="K23" i="3"/>
  <c r="I8" i="3"/>
  <c r="K9" i="3"/>
  <c r="E23" i="3"/>
  <c r="C8" i="3"/>
  <c r="D24" i="2"/>
  <c r="B17" i="3"/>
  <c r="E20" i="3"/>
  <c r="G25" i="3"/>
  <c r="I9" i="3"/>
  <c r="B9" i="3"/>
  <c r="B25" i="3"/>
  <c r="G8" i="3"/>
  <c r="G23" i="3"/>
  <c r="E15" i="3"/>
  <c r="K15" i="3"/>
  <c r="G15" i="3"/>
  <c r="B15" i="3"/>
  <c r="D12" i="2"/>
  <c r="C15" i="3"/>
  <c r="J12" i="2"/>
  <c r="I15" i="3"/>
  <c r="E17" i="3"/>
  <c r="B20" i="3"/>
  <c r="K25" i="3"/>
  <c r="E8" i="3"/>
  <c r="C9" i="3"/>
  <c r="K20" i="3"/>
  <c r="I23" i="3"/>
  <c r="K8" i="3"/>
  <c r="B8" i="3"/>
  <c r="L24" i="2"/>
  <c r="J24" i="2"/>
  <c r="I25" i="3"/>
  <c r="C25" i="3"/>
  <c r="H22" i="2"/>
  <c r="L18" i="2"/>
  <c r="G20" i="3"/>
  <c r="C20" i="3"/>
  <c r="K17" i="3"/>
  <c r="I17" i="3"/>
  <c r="G9" i="3"/>
  <c r="H21" i="1"/>
  <c r="H18" i="1"/>
  <c r="G17" i="3"/>
  <c r="D18" i="1"/>
  <c r="C17" i="3"/>
  <c r="E9" i="3"/>
  <c r="B20" i="2"/>
  <c r="B23" i="3"/>
  <c r="G20" i="2"/>
  <c r="L22" i="2"/>
  <c r="K20" i="2"/>
  <c r="F18" i="2"/>
  <c r="D18" i="2"/>
  <c r="F15" i="2"/>
  <c r="H15" i="2"/>
  <c r="J10" i="2"/>
  <c r="F10" i="2"/>
  <c r="L26" i="1"/>
  <c r="F12" i="2"/>
  <c r="D15" i="2"/>
  <c r="L15" i="2"/>
  <c r="D22" i="2"/>
  <c r="H24" i="2"/>
  <c r="F8" i="2"/>
  <c r="D10" i="2"/>
  <c r="H18" i="2"/>
  <c r="J22" i="2"/>
  <c r="L10" i="2"/>
  <c r="I20" i="2"/>
  <c r="F22" i="2"/>
  <c r="J8" i="2"/>
  <c r="H10" i="2"/>
  <c r="H12" i="2"/>
  <c r="L12" i="2"/>
  <c r="J15" i="2"/>
  <c r="J18" i="2"/>
  <c r="D8" i="2"/>
  <c r="E20" i="2"/>
  <c r="F24" i="2"/>
  <c r="H8" i="2"/>
  <c r="L8" i="2"/>
  <c r="C20" i="2"/>
  <c r="D24" i="1"/>
  <c r="D26" i="1"/>
  <c r="H26" i="1"/>
  <c r="L18" i="1"/>
  <c r="F24" i="1"/>
  <c r="J26" i="1"/>
  <c r="F26" i="1"/>
  <c r="L24" i="1"/>
  <c r="J24" i="1"/>
  <c r="H24" i="1"/>
  <c r="F16" i="1"/>
  <c r="H16" i="1"/>
  <c r="J21" i="1"/>
  <c r="F18" i="1"/>
  <c r="L21" i="1"/>
  <c r="D16" i="1"/>
  <c r="L16" i="1"/>
  <c r="J18" i="1"/>
  <c r="D21" i="1"/>
  <c r="F21" i="1"/>
  <c r="J16" i="1"/>
  <c r="L10" i="1"/>
  <c r="J10" i="1"/>
  <c r="H10" i="1"/>
  <c r="F10" i="1"/>
  <c r="D10" i="1"/>
  <c r="H8" i="1"/>
  <c r="J8" i="1"/>
  <c r="L8" i="1"/>
  <c r="D8" i="1"/>
  <c r="F8" i="1"/>
  <c r="L20" i="3" l="1"/>
  <c r="L8" i="3"/>
  <c r="H25" i="3"/>
  <c r="D23" i="3"/>
  <c r="J8" i="3"/>
  <c r="F23" i="3"/>
  <c r="H23" i="3"/>
  <c r="H20" i="3"/>
  <c r="D8" i="3"/>
  <c r="F8" i="3"/>
  <c r="L9" i="3"/>
  <c r="F20" i="3"/>
  <c r="J25" i="3"/>
  <c r="D9" i="3"/>
  <c r="J9" i="3"/>
  <c r="D25" i="3"/>
  <c r="J15" i="3"/>
  <c r="F15" i="3"/>
  <c r="H15" i="3"/>
  <c r="J23" i="3"/>
  <c r="H8" i="3"/>
  <c r="L15" i="3"/>
  <c r="D15" i="3"/>
  <c r="L23" i="3"/>
  <c r="F25" i="3"/>
  <c r="L25" i="3"/>
  <c r="J20" i="3"/>
  <c r="D20" i="3"/>
  <c r="L17" i="3"/>
  <c r="J17" i="3"/>
  <c r="H17" i="3"/>
  <c r="H9" i="3"/>
  <c r="D17" i="3"/>
  <c r="F17" i="3"/>
  <c r="F9" i="3"/>
  <c r="H20" i="2"/>
  <c r="L20" i="2"/>
  <c r="D20" i="2"/>
  <c r="F20" i="2"/>
  <c r="J20" i="2"/>
</calcChain>
</file>

<file path=xl/sharedStrings.xml><?xml version="1.0" encoding="utf-8"?>
<sst xmlns="http://schemas.openxmlformats.org/spreadsheetml/2006/main" count="194" uniqueCount="50">
  <si>
    <t xml:space="preserve">    из нее:</t>
  </si>
  <si>
    <t>Показатели</t>
  </si>
  <si>
    <t>из них:</t>
  </si>
  <si>
    <t>прочие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</si>
  <si>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</si>
  <si>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</si>
  <si>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</si>
  <si>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водоснабжение; водоотведение, организация сбора и утилизации отходов, деятельность по ликвидации загрязнений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</si>
  <si>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</si>
  <si>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</si>
  <si>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</si>
  <si>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>деятельность в области культуры, спорта, организации досуга и развлечений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</si>
  <si>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</si>
  <si>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</si>
  <si>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</si>
  <si>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</si>
  <si>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</si>
  <si>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</si>
  <si>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Прогноз среднемесячной начисленной зарарботной платы работников по</t>
  </si>
  <si>
    <t>Среднемесячная заработная плата, руб.</t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</si>
  <si>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</si>
  <si>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2019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</si>
  <si>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</si>
  <si>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2020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</si>
  <si>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2021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</si>
  <si>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2024 год</t>
    </r>
    <r>
      <rPr>
        <sz val="8"/>
        <rFont val="Arial Cyr"/>
        <charset val="204"/>
      </rPr>
      <t xml:space="preserve"> 
прогноз </t>
    </r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</si>
  <si>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2022-2024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</si>
  <si>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>ОАО "Александровский конный завод №12"</t>
  </si>
  <si>
    <t>АНО "Водоснабжение Алексеевского сельсовета"</t>
  </si>
  <si>
    <t>МКУ ОДА Алексеевского сельсовета</t>
  </si>
  <si>
    <t>Администрация Алексеевского сельского совета</t>
  </si>
  <si>
    <t>МКУ "Алексеевский детский сад"</t>
  </si>
  <si>
    <t>МКУ "Александровский Дом культуры"</t>
  </si>
  <si>
    <t>Алексеевский сельсовет</t>
  </si>
  <si>
    <t>Касторенскому району на 2022-2024 годы</t>
  </si>
  <si>
    <t>Вариант прогноза</t>
  </si>
  <si>
    <t xml:space="preserve">Базовый </t>
  </si>
  <si>
    <t>Консервативный</t>
  </si>
  <si>
    <t>Начальник Финансово - экономического управления                                    Администрации Касторенского района                                                                                             Курской области</t>
  </si>
  <si>
    <t>Сапрыкина О.М.</t>
  </si>
  <si>
    <t>Начальник Финансово - экономического управления                                    Администрации Касторенского района                                                           Курской области</t>
  </si>
  <si>
    <t>28.06.2021 г.</t>
  </si>
  <si>
    <t>Фонд заработной платы по муниципальному</t>
  </si>
  <si>
    <t>образованию (тыс.руб.):</t>
  </si>
  <si>
    <t>МО "Алексеевский сельсовет" Касторенскомо района Курской области на 2022-2024 годы</t>
  </si>
  <si>
    <t>Всего по МО</t>
  </si>
  <si>
    <t>Среднесписочная численность по муниципальному</t>
  </si>
  <si>
    <t>МО "Алексеевский сельсовет" Касторенского района Курской области на 2022-2024 годы</t>
  </si>
  <si>
    <t>Среднемесячная начисленная заработная плата по муниципальному</t>
  </si>
  <si>
    <t>образованию 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</si>
</sst>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"/>
  </numFmts>
  <fonts count="33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wrapText="1"/>
    </xf>
    <xf numFmtId="165" fontId="0" fillId="0" borderId="0" xfId="0" applyNumberFormat="1" applyFill="1" applyBorder="1" applyProtection="1"/>
    <xf numFmtId="0" fontId="9" fillId="0" borderId="0" xfId="0" applyFont="1" applyFill="1" applyBorder="1" applyAlignment="1">
      <alignment wrapText="1"/>
    </xf>
    <xf numFmtId="165" fontId="8" fillId="0" borderId="0" xfId="0" applyNumberFormat="1" applyFont="1" applyFill="1" applyBorder="1"/>
    <xf numFmtId="165" fontId="0" fillId="0" borderId="0" xfId="0" applyNumberFormat="1" applyFill="1" applyBorder="1"/>
    <xf numFmtId="165" fontId="8" fillId="0" borderId="0" xfId="0" applyNumberFormat="1" applyFont="1" applyFill="1" applyBorder="1" applyProtection="1">
      <protection locked="0"/>
    </xf>
    <xf numFmtId="165" fontId="0" fillId="0" borderId="0" xfId="0" applyNumberForma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10" fillId="0" borderId="0" xfId="0" applyFont="1" applyFill="1" applyBorder="1" applyAlignment="1">
      <alignment wrapText="1"/>
    </xf>
    <xf numFmtId="165" fontId="5" fillId="2" borderId="0" xfId="0" applyNumberFormat="1" applyFont="1" applyFill="1" applyBorder="1" applyProtection="1">
      <protection locked="0"/>
    </xf>
    <xf numFmtId="165" fontId="11" fillId="2" borderId="0" xfId="0" applyNumberFormat="1" applyFont="1" applyFill="1" applyBorder="1" applyProtection="1">
      <protection locked="0"/>
    </xf>
    <xf numFmtId="165" fontId="11" fillId="0" borderId="0" xfId="0" applyNumberFormat="1" applyFont="1" applyFill="1" applyBorder="1" applyProtection="1"/>
    <xf numFmtId="0" fontId="12" fillId="0" borderId="0" xfId="0" applyFont="1"/>
    <xf numFmtId="165" fontId="6" fillId="0" borderId="0" xfId="0" applyNumberFormat="1" applyFont="1" applyFill="1" applyBorder="1" applyProtection="1"/>
    <xf numFmtId="165" fontId="5" fillId="0" borderId="0" xfId="0" applyNumberFormat="1" applyFont="1" applyFill="1" applyBorder="1" applyProtection="1"/>
    <xf numFmtId="165" fontId="6" fillId="2" borderId="0" xfId="0" applyNumberFormat="1" applyFont="1" applyFill="1" applyBorder="1" applyProtection="1">
      <protection locked="0"/>
    </xf>
    <xf numFmtId="0" fontId="13" fillId="0" borderId="0" xfId="0" applyFont="1"/>
    <xf numFmtId="0" fontId="4" fillId="0" borderId="0" xfId="0" applyFont="1" applyFill="1" applyBorder="1" applyAlignment="1">
      <alignment wrapText="1"/>
    </xf>
    <xf numFmtId="165" fontId="4" fillId="0" borderId="0" xfId="0" applyNumberFormat="1" applyFont="1" applyFill="1" applyBorder="1" applyProtection="1"/>
    <xf numFmtId="165" fontId="14" fillId="0" borderId="0" xfId="0" applyNumberFormat="1" applyFont="1" applyFill="1" applyBorder="1" applyProtection="1"/>
    <xf numFmtId="165" fontId="4" fillId="0" borderId="0" xfId="0" applyNumberFormat="1" applyFont="1" applyFill="1" applyBorder="1" applyProtection="1">
      <protection locked="0"/>
    </xf>
    <xf numFmtId="165" fontId="14" fillId="0" borderId="0" xfId="0" applyNumberFormat="1" applyFont="1" applyFill="1" applyBorder="1" applyProtection="1">
      <protection locked="0"/>
    </xf>
    <xf numFmtId="165" fontId="15" fillId="0" borderId="0" xfId="0" applyNumberFormat="1" applyFont="1" applyFill="1" applyBorder="1" applyProtection="1"/>
    <xf numFmtId="0" fontId="15" fillId="0" borderId="0" xfId="0" applyFont="1" applyFill="1" applyBorder="1" applyAlignment="1">
      <alignment wrapText="1"/>
    </xf>
    <xf numFmtId="165" fontId="16" fillId="0" borderId="0" xfId="0" applyNumberFormat="1" applyFont="1" applyFill="1" applyBorder="1" applyProtection="1"/>
    <xf numFmtId="165" fontId="15" fillId="0" borderId="0" xfId="0" applyNumberFormat="1" applyFont="1" applyFill="1" applyBorder="1" applyProtection="1">
      <protection locked="0"/>
    </xf>
    <xf numFmtId="165" fontId="16" fillId="0" borderId="0" xfId="0" applyNumberFormat="1" applyFont="1" applyFill="1" applyBorder="1" applyProtection="1">
      <protection locked="0"/>
    </xf>
    <xf numFmtId="0" fontId="17" fillId="0" borderId="0" xfId="0" applyFont="1" applyFill="1" applyBorder="1" applyAlignment="1">
      <alignment wrapText="1"/>
    </xf>
    <xf numFmtId="165" fontId="17" fillId="0" borderId="0" xfId="0" applyNumberFormat="1" applyFont="1" applyFill="1" applyBorder="1" applyProtection="1"/>
    <xf numFmtId="165" fontId="18" fillId="0" borderId="0" xfId="0" applyNumberFormat="1" applyFont="1" applyFill="1" applyBorder="1" applyProtection="1"/>
    <xf numFmtId="165" fontId="17" fillId="0" borderId="0" xfId="0" applyNumberFormat="1" applyFont="1" applyFill="1" applyBorder="1" applyProtection="1">
      <protection locked="0"/>
    </xf>
    <xf numFmtId="165" fontId="19" fillId="0" borderId="0" xfId="0" applyNumberFormat="1" applyFont="1" applyFill="1" applyBorder="1" applyProtection="1"/>
    <xf numFmtId="165" fontId="20" fillId="2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/>
    <xf numFmtId="0" fontId="22" fillId="0" borderId="0" xfId="0" applyFont="1" applyFill="1" applyBorder="1" applyAlignment="1">
      <alignment wrapText="1"/>
    </xf>
    <xf numFmtId="0" fontId="19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wrapText="1"/>
    </xf>
    <xf numFmtId="165" fontId="21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>
      <protection locked="0"/>
    </xf>
    <xf numFmtId="0" fontId="20" fillId="0" borderId="0" xfId="0" applyFont="1"/>
    <xf numFmtId="0" fontId="21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horizontal="center"/>
      <protection locked="0"/>
    </xf>
    <xf numFmtId="165" fontId="11" fillId="2" borderId="0" xfId="0" applyNumberFormat="1" applyFont="1" applyFill="1" applyBorder="1" applyProtection="1"/>
    <xf numFmtId="0" fontId="5" fillId="0" borderId="1" xfId="0" applyFont="1" applyFill="1" applyBorder="1" applyAlignment="1">
      <alignment horizontal="center" vertical="center" wrapText="1"/>
    </xf>
    <xf numFmtId="0" fontId="28" fillId="3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wrapText="1"/>
    </xf>
    <xf numFmtId="165" fontId="19" fillId="0" borderId="1" xfId="0" applyNumberFormat="1" applyFont="1" applyFill="1" applyBorder="1" applyProtection="1"/>
    <xf numFmtId="0" fontId="30" fillId="0" borderId="4" xfId="0" applyFont="1" applyBorder="1"/>
    <xf numFmtId="0" fontId="30" fillId="0" borderId="0" xfId="0" applyFont="1" applyBorder="1"/>
    <xf numFmtId="0" fontId="32" fillId="0" borderId="0" xfId="0" applyFont="1" applyBorder="1" applyAlignment="1">
      <alignment vertical="center" wrapText="1"/>
    </xf>
    <xf numFmtId="3" fontId="19" fillId="0" borderId="1" xfId="0" applyNumberFormat="1" applyFont="1" applyFill="1" applyBorder="1" applyProtection="1"/>
    <xf numFmtId="165" fontId="5" fillId="0" borderId="0" xfId="0" applyNumberFormat="1" applyFont="1" applyFill="1" applyBorder="1" applyProtection="1">
      <protection locked="0"/>
    </xf>
    <xf numFmtId="165" fontId="11" fillId="0" borderId="0" xfId="0" applyNumberFormat="1" applyFont="1" applyFill="1" applyBorder="1" applyProtection="1">
      <protection locked="0"/>
    </xf>
    <xf numFmtId="0" fontId="3" fillId="0" borderId="0" xfId="0" applyFont="1" applyAlignment="1">
      <alignment horizontal="center"/>
    </xf>
    <xf numFmtId="0" fontId="23" fillId="0" borderId="0" xfId="0" applyFont="1" applyFill="1" applyAlignment="1">
      <alignment horizontal="left" vertical="center" wrapText="1" shrinkToFit="1"/>
    </xf>
    <xf numFmtId="0" fontId="1" fillId="0" borderId="0" xfId="0" applyFont="1" applyAlignment="1" applyProtection="1">
      <alignment horizontal="center" wrapText="1"/>
      <protection locked="0"/>
    </xf>
    <xf numFmtId="0" fontId="27" fillId="0" borderId="0" xfId="0" applyFont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7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29" fillId="0" borderId="0" xfId="0" applyFont="1" applyAlignment="1">
      <alignment wrapText="1"/>
    </xf>
    <xf numFmtId="0" fontId="0" fillId="0" borderId="0" xfId="0" applyAlignment="1"/>
    <xf numFmtId="0" fontId="3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7"/>
  <sheetViews>
    <sheetView view="pageBreakPreview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8" sqref="A8"/>
    </sheetView>
  </sheetViews>
  <sheetFormatPr defaultRowHeight="15" x14ac:dyDescent="0.25"/>
  <cols>
    <col min="1" max="1" width="40" style="3" customWidth="1"/>
    <col min="2" max="2" width="11.5703125" style="3" customWidth="1"/>
    <col min="3" max="3" width="10.7109375" style="3" bestFit="1" customWidth="1"/>
    <col min="4" max="4" width="10.42578125" style="3" customWidth="1"/>
    <col min="5" max="5" width="10.7109375" style="3" bestFit="1" customWidth="1"/>
    <col min="6" max="6" width="10.7109375" style="3" customWidth="1"/>
    <col min="7" max="7" width="11" style="3" customWidth="1"/>
    <col min="8" max="8" width="10.7109375" style="3" customWidth="1"/>
    <col min="9" max="9" width="10.7109375" style="3" bestFit="1" customWidth="1"/>
    <col min="10" max="10" width="10.5703125" style="3" customWidth="1"/>
    <col min="11" max="11" width="10.7109375" style="3" bestFit="1" customWidth="1"/>
    <col min="12" max="12" width="10.85546875" style="3" customWidth="1"/>
    <col min="13" max="16384" width="9.140625" style="3"/>
  </cols>
  <sheetData>
    <row r="1" spans="1:14" x14ac:dyDescent="0.25">
      <c r="K1" s="65"/>
      <c r="L1" s="65"/>
    </row>
    <row r="2" spans="1:14" ht="14.25" customHeight="1" x14ac:dyDescent="0.25">
      <c r="A2" s="67" t="s">
        <v>14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4" ht="14.25" customHeight="1" x14ac:dyDescent="0.25">
      <c r="A3" s="67" t="s">
        <v>44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4" ht="13.5" customHeight="1" x14ac:dyDescent="0.25">
      <c r="A4" s="51"/>
      <c r="B4" s="51"/>
      <c r="C4" s="68" t="s">
        <v>16</v>
      </c>
      <c r="D4" s="68"/>
      <c r="E4" s="51"/>
      <c r="F4" s="51"/>
      <c r="G4" s="51"/>
      <c r="H4" s="51"/>
      <c r="I4" s="51"/>
      <c r="J4" s="51"/>
      <c r="K4" s="51"/>
      <c r="L4" s="1"/>
      <c r="M4" s="1"/>
      <c r="N4" s="1"/>
    </row>
    <row r="5" spans="1:14" ht="8.25" customHeight="1" x14ac:dyDescent="0.25"/>
    <row r="6" spans="1:14" ht="26.25" customHeight="1" x14ac:dyDescent="0.25">
      <c r="A6" s="71" t="s">
        <v>1</v>
      </c>
      <c r="B6" s="54" t="s">
        <v>21</v>
      </c>
      <c r="C6" s="72" t="s">
        <v>23</v>
      </c>
      <c r="D6" s="73"/>
      <c r="E6" s="69" t="s">
        <v>24</v>
      </c>
      <c r="F6" s="70"/>
      <c r="G6" s="69" t="s">
        <v>20</v>
      </c>
      <c r="H6" s="70"/>
      <c r="I6" s="69" t="s">
        <v>22</v>
      </c>
      <c r="J6" s="70"/>
      <c r="K6" s="69" t="s">
        <v>25</v>
      </c>
      <c r="L6" s="70"/>
    </row>
    <row r="7" spans="1:14" ht="56.25" x14ac:dyDescent="0.25">
      <c r="A7" s="71"/>
      <c r="B7" s="13" t="s">
        <v>5</v>
      </c>
      <c r="C7" s="5" t="s">
        <v>5</v>
      </c>
      <c r="D7" s="5" t="s">
        <v>4</v>
      </c>
      <c r="E7" s="5" t="s">
        <v>5</v>
      </c>
      <c r="F7" s="5" t="s">
        <v>4</v>
      </c>
      <c r="G7" s="5" t="s">
        <v>5</v>
      </c>
      <c r="H7" s="5" t="s">
        <v>4</v>
      </c>
      <c r="I7" s="5" t="s">
        <v>5</v>
      </c>
      <c r="J7" s="5" t="s">
        <v>4</v>
      </c>
      <c r="K7" s="5" t="s">
        <v>5</v>
      </c>
      <c r="L7" s="5" t="s">
        <v>4</v>
      </c>
    </row>
    <row r="8" spans="1:14" ht="15.75" customHeight="1" x14ac:dyDescent="0.25">
      <c r="A8" s="49" t="s">
        <v>45</v>
      </c>
      <c r="B8" s="38">
        <f>SUM(B31:B31)</f>
        <v>38696.6</v>
      </c>
      <c r="C8" s="38">
        <f>SUM(C31:C31)</f>
        <v>44664.999999999993</v>
      </c>
      <c r="D8" s="38">
        <f>ROUND(C8/B8*100,1)</f>
        <v>115.4</v>
      </c>
      <c r="E8" s="38">
        <f>SUM(E31:E31)</f>
        <v>47548.299999999996</v>
      </c>
      <c r="F8" s="38">
        <f>ROUND(E8/C8*100,1)</f>
        <v>106.5</v>
      </c>
      <c r="G8" s="38">
        <f>SUM(G31:G31)</f>
        <v>50485.7</v>
      </c>
      <c r="H8" s="38">
        <f>ROUND(G8/E8*100,1)</f>
        <v>106.2</v>
      </c>
      <c r="I8" s="38">
        <f>SUM(I31:I31)</f>
        <v>54204.6</v>
      </c>
      <c r="J8" s="38">
        <f>ROUND(I8/G8*100,1)</f>
        <v>107.4</v>
      </c>
      <c r="K8" s="38">
        <f>SUM(K31:K31)</f>
        <v>58412.3</v>
      </c>
      <c r="L8" s="38">
        <f>ROUND(K8/I8*100,1)</f>
        <v>107.8</v>
      </c>
    </row>
    <row r="9" spans="1:14" ht="24.95" customHeight="1" x14ac:dyDescent="0.25">
      <c r="A9" s="50" t="s">
        <v>13</v>
      </c>
      <c r="B9" s="9"/>
      <c r="C9" s="9"/>
      <c r="D9" s="9"/>
      <c r="E9" s="9"/>
      <c r="F9" s="9"/>
      <c r="G9" s="10"/>
      <c r="H9" s="10"/>
      <c r="I9" s="10"/>
      <c r="J9" s="10"/>
      <c r="K9" s="10"/>
      <c r="L9" s="10"/>
    </row>
    <row r="10" spans="1:14" ht="24.95" customHeight="1" x14ac:dyDescent="0.25">
      <c r="A10" s="30" t="s">
        <v>6</v>
      </c>
      <c r="B10" s="29">
        <f>SUM(B11:B11)</f>
        <v>35065</v>
      </c>
      <c r="C10" s="29">
        <f>SUM(C11:C11)</f>
        <v>40894</v>
      </c>
      <c r="D10" s="31">
        <f>ROUND(C10/B10*100,1)</f>
        <v>116.6</v>
      </c>
      <c r="E10" s="29">
        <f>SUM(E11:E11)</f>
        <v>43552.1</v>
      </c>
      <c r="F10" s="31">
        <f t="shared" ref="F10:F11" si="0">ROUND(E10/C10*100,1)</f>
        <v>106.5</v>
      </c>
      <c r="G10" s="29">
        <f>SUM(G11:G11)</f>
        <v>46600.7</v>
      </c>
      <c r="H10" s="31">
        <f>ROUND(G10/E10*100,1)</f>
        <v>107</v>
      </c>
      <c r="I10" s="29">
        <f>SUM(I11:I11)</f>
        <v>50142.400000000001</v>
      </c>
      <c r="J10" s="31">
        <f>ROUND(I10/G10*100,1)</f>
        <v>107.6</v>
      </c>
      <c r="K10" s="29">
        <f>SUM(K11:K11)</f>
        <v>54153.8</v>
      </c>
      <c r="L10" s="31">
        <f>ROUND(K10/I10*100,1)</f>
        <v>108</v>
      </c>
    </row>
    <row r="11" spans="1:14" s="55" customFormat="1" ht="15" customHeight="1" x14ac:dyDescent="0.25">
      <c r="A11" s="15" t="s">
        <v>27</v>
      </c>
      <c r="B11" s="16">
        <v>35065</v>
      </c>
      <c r="C11" s="17">
        <v>40894</v>
      </c>
      <c r="D11" s="18">
        <f t="shared" ref="D11" si="1">ROUND(C11/B11*100,1)</f>
        <v>116.6</v>
      </c>
      <c r="E11" s="17">
        <v>43552.1</v>
      </c>
      <c r="F11" s="18">
        <f t="shared" si="0"/>
        <v>106.5</v>
      </c>
      <c r="G11" s="17">
        <v>46600.7</v>
      </c>
      <c r="H11" s="18">
        <f t="shared" ref="H11" si="2">ROUND(G11/E11*100,1)</f>
        <v>107</v>
      </c>
      <c r="I11" s="17">
        <v>50142.400000000001</v>
      </c>
      <c r="J11" s="18">
        <f t="shared" ref="J11" si="3">ROUND(I11/G11*100,1)</f>
        <v>107.6</v>
      </c>
      <c r="K11" s="17">
        <v>54153.8</v>
      </c>
      <c r="L11" s="18">
        <f t="shared" ref="L11" si="4">ROUND(K11/I11*100,1)</f>
        <v>108</v>
      </c>
    </row>
    <row r="12" spans="1:14" s="19" customFormat="1" ht="15" hidden="1" customHeight="1" x14ac:dyDescent="0.2">
      <c r="A12" s="15" t="s">
        <v>12</v>
      </c>
      <c r="B12" s="16"/>
      <c r="C12" s="17"/>
      <c r="D12" s="18" t="e">
        <f t="shared" ref="D12:D13" si="5">ROUND(C12/B12*100,1)</f>
        <v>#DIV/0!</v>
      </c>
      <c r="E12" s="17"/>
      <c r="F12" s="18" t="e">
        <f t="shared" ref="F12:F13" si="6">ROUND(E12/C12*100,1)</f>
        <v>#DIV/0!</v>
      </c>
      <c r="G12" s="17"/>
      <c r="H12" s="18" t="e">
        <f t="shared" ref="H12:H13" si="7">ROUND(G12/E12*100,1)</f>
        <v>#DIV/0!</v>
      </c>
      <c r="I12" s="17"/>
      <c r="J12" s="18" t="e">
        <f t="shared" ref="J12:J13" si="8">ROUND(I12/G12*100,1)</f>
        <v>#DIV/0!</v>
      </c>
      <c r="K12" s="17"/>
      <c r="L12" s="18" t="e">
        <f t="shared" ref="L12:L13" si="9">ROUND(K12/I12*100,1)</f>
        <v>#DIV/0!</v>
      </c>
    </row>
    <row r="13" spans="1:14" s="19" customFormat="1" ht="15" hidden="1" customHeight="1" x14ac:dyDescent="0.2">
      <c r="A13" s="15" t="s">
        <v>12</v>
      </c>
      <c r="B13" s="16"/>
      <c r="C13" s="17"/>
      <c r="D13" s="18" t="e">
        <f t="shared" si="5"/>
        <v>#DIV/0!</v>
      </c>
      <c r="E13" s="17"/>
      <c r="F13" s="18" t="e">
        <f t="shared" si="6"/>
        <v>#DIV/0!</v>
      </c>
      <c r="G13" s="17"/>
      <c r="H13" s="18" t="e">
        <f t="shared" si="7"/>
        <v>#DIV/0!</v>
      </c>
      <c r="I13" s="17"/>
      <c r="J13" s="18" t="e">
        <f t="shared" si="8"/>
        <v>#DIV/0!</v>
      </c>
      <c r="K13" s="17"/>
      <c r="L13" s="18" t="e">
        <f t="shared" si="9"/>
        <v>#DIV/0!</v>
      </c>
    </row>
    <row r="14" spans="1:14" s="19" customFormat="1" ht="15" hidden="1" customHeight="1" x14ac:dyDescent="0.2">
      <c r="A14" s="15" t="s">
        <v>12</v>
      </c>
      <c r="B14" s="16"/>
      <c r="C14" s="17"/>
      <c r="D14" s="18" t="e">
        <f t="shared" ref="D14:D27" si="10">ROUND(C14/B14*100,1)</f>
        <v>#DIV/0!</v>
      </c>
      <c r="E14" s="17"/>
      <c r="F14" s="18" t="e">
        <f t="shared" ref="F14:F18" si="11">ROUND(E14/C14*100,1)</f>
        <v>#DIV/0!</v>
      </c>
      <c r="G14" s="17"/>
      <c r="H14" s="18" t="e">
        <f t="shared" ref="H14:H26" si="12">ROUND(G14/E14*100,1)</f>
        <v>#DIV/0!</v>
      </c>
      <c r="I14" s="17"/>
      <c r="J14" s="18" t="e">
        <f t="shared" ref="J14:J27" si="13">ROUND(I14/G14*100,1)</f>
        <v>#DIV/0!</v>
      </c>
      <c r="K14" s="17"/>
      <c r="L14" s="18" t="e">
        <f t="shared" ref="L14:L27" si="14">ROUND(K14/I14*100,1)</f>
        <v>#DIV/0!</v>
      </c>
    </row>
    <row r="15" spans="1:14" s="19" customFormat="1" ht="15" hidden="1" customHeight="1" x14ac:dyDescent="0.2">
      <c r="A15" s="15" t="s">
        <v>12</v>
      </c>
      <c r="B15" s="16"/>
      <c r="C15" s="17"/>
      <c r="D15" s="18" t="e">
        <f t="shared" si="10"/>
        <v>#DIV/0!</v>
      </c>
      <c r="E15" s="17"/>
      <c r="F15" s="18" t="e">
        <f t="shared" si="11"/>
        <v>#DIV/0!</v>
      </c>
      <c r="G15" s="17"/>
      <c r="H15" s="18" t="e">
        <f t="shared" si="12"/>
        <v>#DIV/0!</v>
      </c>
      <c r="I15" s="17"/>
      <c r="J15" s="18" t="e">
        <f t="shared" si="13"/>
        <v>#DIV/0!</v>
      </c>
      <c r="K15" s="17"/>
      <c r="L15" s="18" t="e">
        <f t="shared" si="14"/>
        <v>#DIV/0!</v>
      </c>
    </row>
    <row r="16" spans="1:14" ht="37.5" customHeight="1" x14ac:dyDescent="0.25">
      <c r="A16" s="34" t="s">
        <v>7</v>
      </c>
      <c r="B16" s="35">
        <f>SUM(B17:B17)</f>
        <v>181.3</v>
      </c>
      <c r="C16" s="35">
        <f>SUM(C17:C17)</f>
        <v>170.2</v>
      </c>
      <c r="D16" s="36">
        <f t="shared" si="10"/>
        <v>93.9</v>
      </c>
      <c r="E16" s="35">
        <f>SUM(E17:E17)</f>
        <v>177.5</v>
      </c>
      <c r="F16" s="36">
        <f t="shared" si="11"/>
        <v>104.3</v>
      </c>
      <c r="G16" s="35">
        <f>SUM(G17:G17)</f>
        <v>0</v>
      </c>
      <c r="H16" s="36">
        <f t="shared" si="12"/>
        <v>0</v>
      </c>
      <c r="I16" s="35">
        <f>SUM(I17:I17)</f>
        <v>0</v>
      </c>
      <c r="J16" s="36" t="e">
        <f t="shared" si="13"/>
        <v>#DIV/0!</v>
      </c>
      <c r="K16" s="35">
        <f>SUM(K17:K17)</f>
        <v>0</v>
      </c>
      <c r="L16" s="36" t="e">
        <f t="shared" si="14"/>
        <v>#DIV/0!</v>
      </c>
    </row>
    <row r="17" spans="1:17" s="55" customFormat="1" ht="23.25" x14ac:dyDescent="0.25">
      <c r="A17" s="15" t="s">
        <v>28</v>
      </c>
      <c r="B17" s="16">
        <v>181.3</v>
      </c>
      <c r="C17" s="17">
        <v>170.2</v>
      </c>
      <c r="D17" s="18">
        <f t="shared" si="10"/>
        <v>93.9</v>
      </c>
      <c r="E17" s="17">
        <v>177.5</v>
      </c>
      <c r="F17" s="18">
        <f t="shared" si="11"/>
        <v>104.3</v>
      </c>
      <c r="G17" s="17"/>
      <c r="H17" s="18">
        <f t="shared" si="12"/>
        <v>0</v>
      </c>
      <c r="I17" s="17"/>
      <c r="J17" s="18" t="e">
        <f t="shared" si="13"/>
        <v>#DIV/0!</v>
      </c>
      <c r="K17" s="17"/>
      <c r="L17" s="18" t="e">
        <f t="shared" si="14"/>
        <v>#DIV/0!</v>
      </c>
    </row>
    <row r="18" spans="1:17" ht="19.5" customHeight="1" x14ac:dyDescent="0.25">
      <c r="A18" s="34" t="s">
        <v>3</v>
      </c>
      <c r="B18" s="35">
        <f>SUM(B19:B19)</f>
        <v>521.1</v>
      </c>
      <c r="C18" s="35">
        <f>SUM(C19:C19)</f>
        <v>516.70000000000005</v>
      </c>
      <c r="D18" s="36">
        <f t="shared" ref="D18:D19" si="15">ROUND(C18/B18*100,1)</f>
        <v>99.2</v>
      </c>
      <c r="E18" s="35">
        <f>SUM(E19:E19)</f>
        <v>532.20000000000005</v>
      </c>
      <c r="F18" s="36">
        <f t="shared" si="11"/>
        <v>103</v>
      </c>
      <c r="G18" s="35">
        <f>SUM(G19:G19)</f>
        <v>552.4</v>
      </c>
      <c r="H18" s="36">
        <f t="shared" ref="H18" si="16">ROUND(G18/E18*100,1)</f>
        <v>103.8</v>
      </c>
      <c r="I18" s="35">
        <f>SUM(I19:I19)</f>
        <v>574.5</v>
      </c>
      <c r="J18" s="36">
        <f t="shared" ref="J18:J19" si="17">ROUND(I18/G18*100,1)</f>
        <v>104</v>
      </c>
      <c r="K18" s="35">
        <f>SUM(K19:K19)</f>
        <v>598.6</v>
      </c>
      <c r="L18" s="36">
        <f t="shared" ref="L18:L19" si="18">ROUND(K18/I18*100,1)</f>
        <v>104.2</v>
      </c>
    </row>
    <row r="19" spans="1:17" s="19" customFormat="1" ht="11.25" x14ac:dyDescent="0.2">
      <c r="A19" s="15" t="s">
        <v>29</v>
      </c>
      <c r="B19" s="22">
        <v>521.1</v>
      </c>
      <c r="C19" s="22">
        <v>516.70000000000005</v>
      </c>
      <c r="D19" s="20">
        <f t="shared" si="15"/>
        <v>99.2</v>
      </c>
      <c r="E19" s="17">
        <v>532.20000000000005</v>
      </c>
      <c r="F19" s="18">
        <f t="shared" ref="F19" si="19">ROUND(E19/C19*100,1)</f>
        <v>103</v>
      </c>
      <c r="G19" s="17">
        <v>552.4</v>
      </c>
      <c r="H19" s="18">
        <f t="shared" ref="H19" si="20">ROUND(G19/E19*100,1)</f>
        <v>103.8</v>
      </c>
      <c r="I19" s="17">
        <v>574.5</v>
      </c>
      <c r="J19" s="18">
        <f t="shared" si="17"/>
        <v>104</v>
      </c>
      <c r="K19" s="17">
        <v>598.6</v>
      </c>
      <c r="L19" s="18">
        <f t="shared" si="18"/>
        <v>104.2</v>
      </c>
    </row>
    <row r="20" spans="1:17" x14ac:dyDescent="0.25">
      <c r="A20" s="24" t="s">
        <v>2</v>
      </c>
      <c r="B20" s="27"/>
      <c r="C20" s="28"/>
      <c r="D20" s="26"/>
      <c r="E20" s="28"/>
      <c r="F20" s="26"/>
      <c r="G20" s="28"/>
      <c r="H20" s="26"/>
      <c r="I20" s="28"/>
      <c r="J20" s="26"/>
      <c r="K20" s="28"/>
      <c r="L20" s="26"/>
    </row>
    <row r="21" spans="1:17" ht="36.75" x14ac:dyDescent="0.25">
      <c r="A21" s="34" t="s">
        <v>8</v>
      </c>
      <c r="B21" s="35">
        <f>SUM(B22:B22)</f>
        <v>980.3</v>
      </c>
      <c r="C21" s="35">
        <f>SUM(C22:C22)</f>
        <v>972</v>
      </c>
      <c r="D21" s="36">
        <f t="shared" si="10"/>
        <v>99.2</v>
      </c>
      <c r="E21" s="35">
        <f>SUM(E22:E22)</f>
        <v>1001.1</v>
      </c>
      <c r="F21" s="36">
        <f>ROUND(E21/C21*100,1)</f>
        <v>103</v>
      </c>
      <c r="G21" s="35">
        <f>SUM(G22:G22)</f>
        <v>1039.2</v>
      </c>
      <c r="H21" s="36">
        <f t="shared" ref="H21" si="21">ROUND(G21/E21*100,1)</f>
        <v>103.8</v>
      </c>
      <c r="I21" s="35">
        <f>SUM(I22:I22)</f>
        <v>1080.8</v>
      </c>
      <c r="J21" s="36">
        <f t="shared" ref="J21:J22" si="22">ROUND(I21/G21*100,1)</f>
        <v>104</v>
      </c>
      <c r="K21" s="35">
        <f>SUM(K22:K22)</f>
        <v>1126.2</v>
      </c>
      <c r="L21" s="36">
        <f t="shared" ref="L21:L22" si="23">ROUND(K21/I21*100,1)</f>
        <v>104.2</v>
      </c>
    </row>
    <row r="22" spans="1:17" s="55" customFormat="1" ht="23.25" x14ac:dyDescent="0.25">
      <c r="A22" s="15" t="s">
        <v>30</v>
      </c>
      <c r="B22" s="53">
        <v>980.3</v>
      </c>
      <c r="C22" s="53">
        <v>972</v>
      </c>
      <c r="D22" s="18">
        <f t="shared" si="10"/>
        <v>99.2</v>
      </c>
      <c r="E22" s="17">
        <v>1001.1</v>
      </c>
      <c r="F22" s="18">
        <f t="shared" ref="F22" si="24">ROUND(E22/C22*100,1)</f>
        <v>103</v>
      </c>
      <c r="G22" s="17">
        <v>1039.2</v>
      </c>
      <c r="H22" s="18">
        <f t="shared" ref="H22" si="25">ROUND(G22/E22*100,1)</f>
        <v>103.8</v>
      </c>
      <c r="I22" s="17">
        <v>1080.8</v>
      </c>
      <c r="J22" s="18">
        <f t="shared" si="22"/>
        <v>104</v>
      </c>
      <c r="K22" s="17">
        <v>1126.2</v>
      </c>
      <c r="L22" s="18">
        <f t="shared" si="23"/>
        <v>104.2</v>
      </c>
    </row>
    <row r="23" spans="1:17" s="47" customFormat="1" ht="12" x14ac:dyDescent="0.2">
      <c r="A23" s="44" t="s">
        <v>0</v>
      </c>
      <c r="B23" s="45"/>
      <c r="C23" s="46"/>
      <c r="D23" s="40"/>
      <c r="E23" s="46"/>
      <c r="F23" s="40"/>
      <c r="G23" s="46"/>
      <c r="H23" s="40"/>
      <c r="I23" s="46"/>
      <c r="J23" s="40"/>
      <c r="K23" s="46"/>
      <c r="L23" s="40"/>
    </row>
    <row r="24" spans="1:17" s="47" customFormat="1" ht="12" x14ac:dyDescent="0.2">
      <c r="A24" s="44" t="s">
        <v>10</v>
      </c>
      <c r="B24" s="35">
        <f>SUM(B25:B25)</f>
        <v>1047</v>
      </c>
      <c r="C24" s="35">
        <f>SUM(C25:C25)</f>
        <v>1167.3</v>
      </c>
      <c r="D24" s="40">
        <f t="shared" si="10"/>
        <v>111.5</v>
      </c>
      <c r="E24" s="35">
        <f>SUM(E25:E25)</f>
        <v>1312.3</v>
      </c>
      <c r="F24" s="40">
        <f t="shared" ref="F24:F27" si="26">ROUND(E24/C24*100,1)</f>
        <v>112.4</v>
      </c>
      <c r="G24" s="35">
        <f>SUM(G25:G25)</f>
        <v>1283.3</v>
      </c>
      <c r="H24" s="40">
        <f t="shared" si="12"/>
        <v>97.8</v>
      </c>
      <c r="I24" s="35">
        <f>SUM(I25:I25)</f>
        <v>1356.4</v>
      </c>
      <c r="J24" s="40">
        <f t="shared" si="13"/>
        <v>105.7</v>
      </c>
      <c r="K24" s="35">
        <f>SUM(K25:K25)</f>
        <v>1439.1</v>
      </c>
      <c r="L24" s="40">
        <f t="shared" si="14"/>
        <v>106.1</v>
      </c>
    </row>
    <row r="25" spans="1:17" s="55" customFormat="1" x14ac:dyDescent="0.25">
      <c r="A25" s="15" t="s">
        <v>31</v>
      </c>
      <c r="B25" s="17">
        <v>1047</v>
      </c>
      <c r="C25" s="17">
        <v>1167.3</v>
      </c>
      <c r="D25" s="18">
        <f t="shared" si="10"/>
        <v>111.5</v>
      </c>
      <c r="E25" s="17">
        <v>1312.3</v>
      </c>
      <c r="F25" s="18">
        <f t="shared" ref="F25" si="27">ROUND(E25/C25*100,1)</f>
        <v>112.4</v>
      </c>
      <c r="G25" s="17">
        <v>1283.3</v>
      </c>
      <c r="H25" s="18">
        <f t="shared" ref="H25" si="28">ROUND(G25/E25*100,1)</f>
        <v>97.8</v>
      </c>
      <c r="I25" s="17">
        <v>1356.4</v>
      </c>
      <c r="J25" s="18">
        <f t="shared" si="13"/>
        <v>105.7</v>
      </c>
      <c r="K25" s="17">
        <v>1439.1</v>
      </c>
      <c r="L25" s="18">
        <f t="shared" si="14"/>
        <v>106.1</v>
      </c>
    </row>
    <row r="26" spans="1:17" s="47" customFormat="1" ht="24.95" customHeight="1" x14ac:dyDescent="0.2">
      <c r="A26" s="48" t="s">
        <v>11</v>
      </c>
      <c r="B26" s="35">
        <f>SUM(B27:B27)</f>
        <v>901.9</v>
      </c>
      <c r="C26" s="35">
        <f>SUM(C27:C27)</f>
        <v>944.8</v>
      </c>
      <c r="D26" s="40">
        <f t="shared" si="10"/>
        <v>104.8</v>
      </c>
      <c r="E26" s="35">
        <f>SUM(E27:E27)</f>
        <v>973.1</v>
      </c>
      <c r="F26" s="40">
        <f t="shared" si="26"/>
        <v>103</v>
      </c>
      <c r="G26" s="35">
        <f>SUM(G27:G27)</f>
        <v>1010.1</v>
      </c>
      <c r="H26" s="40">
        <f t="shared" si="12"/>
        <v>103.8</v>
      </c>
      <c r="I26" s="35">
        <f>SUM(I27:I27)</f>
        <v>1050.5</v>
      </c>
      <c r="J26" s="40">
        <f t="shared" si="13"/>
        <v>104</v>
      </c>
      <c r="K26" s="35">
        <f>SUM(K27:K27)</f>
        <v>1094.5999999999999</v>
      </c>
      <c r="L26" s="40">
        <f t="shared" si="14"/>
        <v>104.2</v>
      </c>
    </row>
    <row r="27" spans="1:17" s="55" customFormat="1" x14ac:dyDescent="0.25">
      <c r="A27" s="15" t="s">
        <v>32</v>
      </c>
      <c r="B27" s="17">
        <v>901.9</v>
      </c>
      <c r="C27" s="17">
        <v>944.8</v>
      </c>
      <c r="D27" s="18">
        <f t="shared" si="10"/>
        <v>104.8</v>
      </c>
      <c r="E27" s="17">
        <v>973.1</v>
      </c>
      <c r="F27" s="18">
        <f t="shared" si="26"/>
        <v>103</v>
      </c>
      <c r="G27" s="17">
        <v>1010.1</v>
      </c>
      <c r="H27" s="18">
        <f t="shared" ref="H27" si="29">ROUND(G27/E27*100,1)</f>
        <v>103.8</v>
      </c>
      <c r="I27" s="17">
        <v>1050.5</v>
      </c>
      <c r="J27" s="18">
        <f t="shared" si="13"/>
        <v>104</v>
      </c>
      <c r="K27" s="17">
        <v>1094.5999999999999</v>
      </c>
      <c r="L27" s="18">
        <f t="shared" si="14"/>
        <v>104.2</v>
      </c>
    </row>
    <row r="28" spans="1:17" x14ac:dyDescent="0.25">
      <c r="A28" s="8"/>
      <c r="B28" s="11"/>
      <c r="C28" s="12"/>
      <c r="D28" s="7"/>
      <c r="E28" s="12"/>
      <c r="F28" s="7"/>
      <c r="G28" s="12"/>
      <c r="H28" s="7"/>
      <c r="I28" s="12"/>
      <c r="J28" s="7"/>
      <c r="K28" s="12"/>
      <c r="L28" s="7"/>
    </row>
    <row r="29" spans="1:17" ht="17.25" customHeight="1" x14ac:dyDescent="0.25">
      <c r="A29" s="42" t="s">
        <v>42</v>
      </c>
      <c r="B29" s="11"/>
      <c r="C29" s="12"/>
      <c r="D29" s="7"/>
      <c r="E29" s="12"/>
      <c r="F29" s="7"/>
      <c r="G29" s="12"/>
      <c r="H29" s="7"/>
      <c r="I29" s="12"/>
      <c r="J29" s="7"/>
      <c r="K29" s="12"/>
      <c r="L29" s="7"/>
    </row>
    <row r="30" spans="1:17" ht="12" customHeight="1" x14ac:dyDescent="0.25">
      <c r="A30" s="43" t="s">
        <v>43</v>
      </c>
      <c r="B30" s="11"/>
      <c r="C30" s="12"/>
      <c r="D30" s="7"/>
      <c r="E30" s="12"/>
      <c r="F30" s="7"/>
      <c r="G30" s="12"/>
      <c r="H30" s="7"/>
      <c r="I30" s="12"/>
      <c r="J30" s="7"/>
      <c r="K30" s="12"/>
      <c r="L30" s="7"/>
    </row>
    <row r="31" spans="1:17" s="23" customFormat="1" ht="13.5" customHeight="1" x14ac:dyDescent="0.2">
      <c r="A31" s="41" t="s">
        <v>33</v>
      </c>
      <c r="B31" s="39">
        <v>38696.6</v>
      </c>
      <c r="C31" s="39">
        <v>44664.999999999993</v>
      </c>
      <c r="D31" s="40">
        <f t="shared" ref="D31" si="30">ROUND(C31/B31*100,1)</f>
        <v>115.4</v>
      </c>
      <c r="E31" s="39">
        <v>47548.299999999996</v>
      </c>
      <c r="F31" s="40">
        <f t="shared" ref="F31" si="31">ROUND(E31/C31*100,1)</f>
        <v>106.5</v>
      </c>
      <c r="G31" s="39">
        <v>50485.7</v>
      </c>
      <c r="H31" s="40">
        <f t="shared" ref="H31" si="32">ROUND(G31/E31*100,1)</f>
        <v>106.2</v>
      </c>
      <c r="I31" s="39">
        <v>54204.6</v>
      </c>
      <c r="J31" s="40">
        <f t="shared" ref="J31" si="33">ROUND(I31/G31*100,1)</f>
        <v>107.4</v>
      </c>
      <c r="K31" s="39">
        <v>58412.3</v>
      </c>
      <c r="L31" s="40">
        <f t="shared" ref="L31" si="34">ROUND(K31/I31*100,1)</f>
        <v>107.8</v>
      </c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1:17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7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1:17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1:17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1:17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1:17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7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7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7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1:17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1:17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</row>
    <row r="81" spans="1:17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17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17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1:17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1:17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1:17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17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17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17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17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17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1:17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1:17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1:17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17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17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1:17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1:17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1:17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1:17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1:17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1:17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1:17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1:17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1:17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1:17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1:17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1:17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1:17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1:17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1:17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1:17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1:17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1:17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1:17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1:17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1:17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1:17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1:17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1:17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1:17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1:17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17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17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1:17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1:17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1:17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1:17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1:17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1:17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1:17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1:17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1:17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1:17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1:17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1:17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1:17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1:17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1:17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1:17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1:17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1:17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1:17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1:17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1:17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</sheetData>
  <sheetProtection insertColumns="0" insertRows="0" insertHyperlinks="0" deleteColumns="0" deleteRows="0" sort="0" autoFilter="0" pivotTables="0"/>
  <mergeCells count="10">
    <mergeCell ref="K1:L1"/>
    <mergeCell ref="A2:K2"/>
    <mergeCell ref="A3:K3"/>
    <mergeCell ref="C4:D4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0" orientation="portrait" horizontalDpi="180" verticalDpi="180" r:id="rId1"/>
  <headerFooter>
    <oddFooter>&amp;C&amp;P&amp;R&amp;F]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4"/>
  <sheetViews>
    <sheetView view="pageBreakPreview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3" sqref="A3:K3"/>
    </sheetView>
  </sheetViews>
  <sheetFormatPr defaultRowHeight="15" x14ac:dyDescent="0.25"/>
  <cols>
    <col min="1" max="1" width="39.5703125" style="3" customWidth="1"/>
    <col min="2" max="3" width="12.7109375" style="3" customWidth="1"/>
    <col min="4" max="4" width="10.7109375" style="3" customWidth="1"/>
    <col min="5" max="5" width="12.7109375" style="3" customWidth="1"/>
    <col min="6" max="6" width="10.5703125" style="3" customWidth="1"/>
    <col min="7" max="7" width="12.7109375" style="3" customWidth="1"/>
    <col min="8" max="8" width="9.7109375" style="3" customWidth="1"/>
    <col min="9" max="9" width="13" style="3" customWidth="1"/>
    <col min="10" max="10" width="11" style="3" customWidth="1"/>
    <col min="11" max="11" width="12.7109375" style="3" customWidth="1"/>
    <col min="12" max="12" width="10.5703125" style="3" customWidth="1"/>
    <col min="13" max="16384" width="9.140625" style="3"/>
  </cols>
  <sheetData>
    <row r="1" spans="1:24" x14ac:dyDescent="0.25">
      <c r="K1" s="65"/>
      <c r="L1" s="65"/>
    </row>
    <row r="2" spans="1:24" ht="25.5" customHeight="1" x14ac:dyDescent="0.25">
      <c r="A2" s="67" t="s">
        <v>15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24" ht="18.75" customHeight="1" x14ac:dyDescent="0.25">
      <c r="A3" s="67" t="s">
        <v>47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24" ht="9.75" customHeight="1" x14ac:dyDescent="0.25">
      <c r="A4" s="14"/>
      <c r="B4" s="14"/>
      <c r="C4" s="74" t="s">
        <v>16</v>
      </c>
      <c r="D4" s="74"/>
      <c r="E4" s="14"/>
      <c r="F4" s="14"/>
      <c r="G4" s="14"/>
      <c r="H4" s="14"/>
      <c r="I4" s="14"/>
      <c r="J4" s="14"/>
      <c r="K4" s="1"/>
      <c r="L4" s="1"/>
      <c r="M4" s="1"/>
      <c r="N4" s="1"/>
    </row>
    <row r="6" spans="1:24" ht="31.5" customHeight="1" x14ac:dyDescent="0.25">
      <c r="A6" s="71" t="s">
        <v>1</v>
      </c>
      <c r="B6" s="54" t="s">
        <v>21</v>
      </c>
      <c r="C6" s="72" t="s">
        <v>23</v>
      </c>
      <c r="D6" s="73"/>
      <c r="E6" s="69" t="s">
        <v>24</v>
      </c>
      <c r="F6" s="70"/>
      <c r="G6" s="69" t="s">
        <v>20</v>
      </c>
      <c r="H6" s="70"/>
      <c r="I6" s="69" t="s">
        <v>22</v>
      </c>
      <c r="J6" s="70"/>
      <c r="K6" s="69" t="s">
        <v>25</v>
      </c>
      <c r="L6" s="70"/>
    </row>
    <row r="7" spans="1:24" ht="45" x14ac:dyDescent="0.25">
      <c r="A7" s="71"/>
      <c r="B7" s="13" t="s">
        <v>17</v>
      </c>
      <c r="C7" s="13" t="s">
        <v>17</v>
      </c>
      <c r="D7" s="13" t="s">
        <v>4</v>
      </c>
      <c r="E7" s="13" t="s">
        <v>17</v>
      </c>
      <c r="F7" s="13" t="s">
        <v>4</v>
      </c>
      <c r="G7" s="13" t="s">
        <v>17</v>
      </c>
      <c r="H7" s="13" t="s">
        <v>4</v>
      </c>
      <c r="I7" s="13" t="s">
        <v>17</v>
      </c>
      <c r="J7" s="13" t="s">
        <v>4</v>
      </c>
      <c r="K7" s="13" t="s">
        <v>17</v>
      </c>
      <c r="L7" s="13" t="s">
        <v>4</v>
      </c>
    </row>
    <row r="8" spans="1:24" ht="18.75" customHeight="1" x14ac:dyDescent="0.25">
      <c r="A8" s="49" t="s">
        <v>45</v>
      </c>
      <c r="B8" s="38">
        <f>SUM(B29:B29)</f>
        <v>117</v>
      </c>
      <c r="C8" s="38">
        <f>SUM(C29:C29)</f>
        <v>119</v>
      </c>
      <c r="D8" s="38">
        <f>ROUND(C8/B8*100,1)</f>
        <v>101.7</v>
      </c>
      <c r="E8" s="38">
        <f>SUM(E29:E29)</f>
        <v>119</v>
      </c>
      <c r="F8" s="38">
        <f>ROUND(E8/C8*100,1)</f>
        <v>100</v>
      </c>
      <c r="G8" s="38">
        <f>SUM(G29:G29)</f>
        <v>117</v>
      </c>
      <c r="H8" s="38">
        <f>ROUND(G8/E8*100,1)</f>
        <v>98.3</v>
      </c>
      <c r="I8" s="38">
        <f>SUM(I29:I29)</f>
        <v>117</v>
      </c>
      <c r="J8" s="38">
        <f>ROUND(I8/G8*100,1)</f>
        <v>100</v>
      </c>
      <c r="K8" s="38">
        <f>SUM(K29:K29)</f>
        <v>117</v>
      </c>
      <c r="L8" s="38">
        <f>ROUND(K8/I8*100,1)</f>
        <v>100</v>
      </c>
    </row>
    <row r="9" spans="1:24" ht="24.95" customHeight="1" x14ac:dyDescent="0.25">
      <c r="A9" s="50" t="s">
        <v>13</v>
      </c>
      <c r="B9" s="9"/>
      <c r="C9" s="9"/>
      <c r="D9" s="9"/>
      <c r="E9" s="9"/>
      <c r="F9" s="9"/>
      <c r="G9" s="10"/>
      <c r="H9" s="10"/>
      <c r="I9" s="10"/>
      <c r="J9" s="10"/>
      <c r="K9" s="10"/>
      <c r="L9" s="10"/>
    </row>
    <row r="10" spans="1:24" ht="30.75" customHeight="1" x14ac:dyDescent="0.25">
      <c r="A10" s="30" t="s">
        <v>6</v>
      </c>
      <c r="B10" s="29">
        <f>SUM(B11:B11)</f>
        <v>96</v>
      </c>
      <c r="C10" s="29">
        <f>SUM(C11:C11)</f>
        <v>98</v>
      </c>
      <c r="D10" s="31">
        <f>ROUND(C10/B10*100,1)</f>
        <v>102.1</v>
      </c>
      <c r="E10" s="29">
        <f>SUM(E11:E11)</f>
        <v>98</v>
      </c>
      <c r="F10" s="31">
        <f t="shared" ref="F10:F11" si="0">ROUND(E10/C10*100,1)</f>
        <v>100</v>
      </c>
      <c r="G10" s="29">
        <f>SUM(G11:G11)</f>
        <v>98</v>
      </c>
      <c r="H10" s="31">
        <f>ROUND(G10/E10*100,1)</f>
        <v>100</v>
      </c>
      <c r="I10" s="29">
        <f>SUM(I11:I11)</f>
        <v>98</v>
      </c>
      <c r="J10" s="31">
        <f>ROUND(I10/G10*100,1)</f>
        <v>100</v>
      </c>
      <c r="K10" s="29">
        <f>SUM(K11:K11)</f>
        <v>98</v>
      </c>
      <c r="L10" s="31">
        <f>ROUND(K10/I10*100,1)</f>
        <v>100</v>
      </c>
    </row>
    <row r="11" spans="1:24" s="55" customFormat="1" x14ac:dyDescent="0.25">
      <c r="A11" s="15" t="s">
        <v>27</v>
      </c>
      <c r="B11" s="16">
        <v>96</v>
      </c>
      <c r="C11" s="17">
        <v>98</v>
      </c>
      <c r="D11" s="18">
        <f t="shared" ref="D11" si="1">ROUND(C11/B11*100,1)</f>
        <v>102.1</v>
      </c>
      <c r="E11" s="17">
        <v>98</v>
      </c>
      <c r="F11" s="18">
        <f t="shared" si="0"/>
        <v>100</v>
      </c>
      <c r="G11" s="17">
        <v>98</v>
      </c>
      <c r="H11" s="18">
        <f t="shared" ref="H11" si="2">ROUND(G11/E11*100,1)</f>
        <v>100</v>
      </c>
      <c r="I11" s="17">
        <v>98</v>
      </c>
      <c r="J11" s="18">
        <f t="shared" ref="J11:L11" si="3">ROUND(I11/G11*100,1)</f>
        <v>100</v>
      </c>
      <c r="K11" s="17">
        <v>98</v>
      </c>
      <c r="L11" s="18">
        <f t="shared" si="3"/>
        <v>100</v>
      </c>
    </row>
    <row r="12" spans="1:24" ht="36.75" x14ac:dyDescent="0.25">
      <c r="A12" s="34" t="s">
        <v>7</v>
      </c>
      <c r="B12" s="35">
        <f>SUM(B13:B13)</f>
        <v>2</v>
      </c>
      <c r="C12" s="35">
        <f>SUM(C13:C13)</f>
        <v>2</v>
      </c>
      <c r="D12" s="36">
        <f t="shared" ref="D12:D24" si="4">ROUND(C12/B12*100,1)</f>
        <v>100</v>
      </c>
      <c r="E12" s="35">
        <f>SUM(E13:E13)</f>
        <v>2</v>
      </c>
      <c r="F12" s="36">
        <f t="shared" ref="F12:F16" si="5">ROUND(E12/C12*100,1)</f>
        <v>100</v>
      </c>
      <c r="G12" s="35">
        <f>SUM(G13:G13)</f>
        <v>0</v>
      </c>
      <c r="H12" s="36">
        <f t="shared" ref="H12:H29" si="6">ROUND(G12/E12*100,1)</f>
        <v>0</v>
      </c>
      <c r="I12" s="35">
        <f>SUM(I13:I13)</f>
        <v>0</v>
      </c>
      <c r="J12" s="36" t="e">
        <f t="shared" ref="J12:L25" si="7">ROUND(I12/G12*100,1)</f>
        <v>#DIV/0!</v>
      </c>
      <c r="K12" s="35">
        <f>SUM(K13:K13)</f>
        <v>0</v>
      </c>
      <c r="L12" s="36" t="e">
        <f t="shared" ref="L12:L29" si="8">ROUND(K12/I12*100,1)</f>
        <v>#DIV/0!</v>
      </c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55" customFormat="1" ht="23.25" x14ac:dyDescent="0.25">
      <c r="A13" s="15" t="s">
        <v>28</v>
      </c>
      <c r="B13" s="16">
        <v>2</v>
      </c>
      <c r="C13" s="17">
        <v>2</v>
      </c>
      <c r="D13" s="18">
        <f t="shared" si="4"/>
        <v>100</v>
      </c>
      <c r="E13" s="17">
        <v>2</v>
      </c>
      <c r="F13" s="18">
        <f t="shared" si="5"/>
        <v>100</v>
      </c>
      <c r="G13" s="17"/>
      <c r="H13" s="18">
        <f t="shared" si="6"/>
        <v>0</v>
      </c>
      <c r="I13" s="17"/>
      <c r="J13" s="18" t="e">
        <f t="shared" si="7"/>
        <v>#DIV/0!</v>
      </c>
      <c r="K13" s="17"/>
      <c r="L13" s="26" t="e">
        <f t="shared" si="7"/>
        <v>#DIV/0!</v>
      </c>
    </row>
    <row r="14" spans="1:24" hidden="1" x14ac:dyDescent="0.25">
      <c r="A14" s="15" t="e">
        <f>'фонд начисленной заработной пла'!#REF!</f>
        <v>#REF!</v>
      </c>
      <c r="B14" s="17"/>
      <c r="C14" s="17"/>
      <c r="D14" s="18" t="e">
        <f t="shared" si="4"/>
        <v>#DIV/0!</v>
      </c>
      <c r="E14" s="17"/>
      <c r="F14" s="18" t="e">
        <f t="shared" si="5"/>
        <v>#DIV/0!</v>
      </c>
      <c r="G14" s="17"/>
      <c r="H14" s="18" t="e">
        <f t="shared" si="6"/>
        <v>#DIV/0!</v>
      </c>
      <c r="I14" s="17"/>
      <c r="J14" s="18" t="e">
        <f t="shared" si="7"/>
        <v>#DIV/0!</v>
      </c>
      <c r="K14" s="17"/>
      <c r="L14" s="18" t="e">
        <f t="shared" si="8"/>
        <v>#DIV/0!</v>
      </c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1:24" x14ac:dyDescent="0.25">
      <c r="A15" s="34" t="s">
        <v>3</v>
      </c>
      <c r="B15" s="35">
        <f>SUM(B16:B16)</f>
        <v>5</v>
      </c>
      <c r="C15" s="35">
        <f>SUM(C16:C16)</f>
        <v>5</v>
      </c>
      <c r="D15" s="36">
        <f t="shared" si="4"/>
        <v>100</v>
      </c>
      <c r="E15" s="35">
        <f>SUM(E16:E16)</f>
        <v>5</v>
      </c>
      <c r="F15" s="36">
        <f t="shared" si="5"/>
        <v>100</v>
      </c>
      <c r="G15" s="35">
        <f>SUM(G16:G16)</f>
        <v>5</v>
      </c>
      <c r="H15" s="36">
        <f t="shared" si="6"/>
        <v>100</v>
      </c>
      <c r="I15" s="35">
        <f>SUM(I16:I16)</f>
        <v>5</v>
      </c>
      <c r="J15" s="36">
        <f t="shared" si="7"/>
        <v>100</v>
      </c>
      <c r="K15" s="35">
        <f>SUM(K16:K16)</f>
        <v>5</v>
      </c>
      <c r="L15" s="36">
        <f t="shared" si="8"/>
        <v>100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1:24" s="55" customFormat="1" x14ac:dyDescent="0.25">
      <c r="A16" s="15" t="s">
        <v>29</v>
      </c>
      <c r="B16" s="17">
        <v>5</v>
      </c>
      <c r="C16" s="17">
        <v>5</v>
      </c>
      <c r="D16" s="17">
        <f t="shared" si="4"/>
        <v>100</v>
      </c>
      <c r="E16" s="17">
        <v>5</v>
      </c>
      <c r="F16" s="18">
        <f t="shared" si="5"/>
        <v>100</v>
      </c>
      <c r="G16" s="17">
        <v>5</v>
      </c>
      <c r="H16" s="18">
        <f t="shared" si="6"/>
        <v>100</v>
      </c>
      <c r="I16" s="17">
        <v>5</v>
      </c>
      <c r="J16" s="18">
        <f t="shared" si="7"/>
        <v>100</v>
      </c>
      <c r="K16" s="17">
        <v>5</v>
      </c>
      <c r="L16" s="18">
        <f t="shared" si="7"/>
        <v>100</v>
      </c>
    </row>
    <row r="17" spans="1:24" x14ac:dyDescent="0.25">
      <c r="A17" s="24" t="s">
        <v>2</v>
      </c>
      <c r="B17" s="27"/>
      <c r="C17" s="28"/>
      <c r="D17" s="26"/>
      <c r="E17" s="28"/>
      <c r="F17" s="26"/>
      <c r="G17" s="28"/>
      <c r="H17" s="26"/>
      <c r="I17" s="28"/>
      <c r="J17" s="26"/>
      <c r="K17" s="28"/>
      <c r="L17" s="26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1:24" ht="36.75" x14ac:dyDescent="0.25">
      <c r="A18" s="34" t="s">
        <v>8</v>
      </c>
      <c r="B18" s="35">
        <f>SUM(B19:B19)</f>
        <v>3</v>
      </c>
      <c r="C18" s="35">
        <f>SUM(C19:C19)</f>
        <v>3</v>
      </c>
      <c r="D18" s="36">
        <f t="shared" si="4"/>
        <v>100</v>
      </c>
      <c r="E18" s="35">
        <f>SUM(E19:E19)</f>
        <v>3</v>
      </c>
      <c r="F18" s="36">
        <f>ROUND(E18/C18*100,1)</f>
        <v>100</v>
      </c>
      <c r="G18" s="35">
        <f>SUM(G19:G19)</f>
        <v>3</v>
      </c>
      <c r="H18" s="36">
        <f t="shared" ref="H18:H19" si="9">ROUND(G18/E18*100,1)</f>
        <v>100</v>
      </c>
      <c r="I18" s="35">
        <f>SUM(I19:I19)</f>
        <v>3</v>
      </c>
      <c r="J18" s="36">
        <f t="shared" ref="J18" si="10">ROUND(I18/G18*100,1)</f>
        <v>100</v>
      </c>
      <c r="K18" s="35">
        <f>SUM(K19:K19)</f>
        <v>3</v>
      </c>
      <c r="L18" s="36">
        <f t="shared" ref="L18" si="11">ROUND(K18/I18*100,1)</f>
        <v>100</v>
      </c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1:24" s="55" customFormat="1" ht="23.25" x14ac:dyDescent="0.25">
      <c r="A19" s="15" t="s">
        <v>30</v>
      </c>
      <c r="B19" s="17">
        <v>3</v>
      </c>
      <c r="C19" s="17">
        <v>3</v>
      </c>
      <c r="D19" s="17">
        <f t="shared" si="4"/>
        <v>100</v>
      </c>
      <c r="E19" s="17">
        <v>3</v>
      </c>
      <c r="F19" s="18">
        <f t="shared" ref="F19" si="12">ROUND(E19/C19*100,1)</f>
        <v>100</v>
      </c>
      <c r="G19" s="17">
        <v>3</v>
      </c>
      <c r="H19" s="18">
        <f t="shared" si="9"/>
        <v>100</v>
      </c>
      <c r="I19" s="17">
        <v>3</v>
      </c>
      <c r="J19" s="18">
        <f t="shared" ref="J19:L19" si="13">ROUND(I19/G19*100,1)</f>
        <v>100</v>
      </c>
      <c r="K19" s="17">
        <v>3</v>
      </c>
      <c r="L19" s="18">
        <f t="shared" si="13"/>
        <v>100</v>
      </c>
    </row>
    <row r="20" spans="1:24" x14ac:dyDescent="0.25">
      <c r="A20" s="34" t="s">
        <v>9</v>
      </c>
      <c r="B20" s="37" t="e">
        <f>ROUND(B22+#REF!+B24,1)</f>
        <v>#REF!</v>
      </c>
      <c r="C20" s="37" t="e">
        <f>ROUND(C22+#REF!+C24,1)</f>
        <v>#REF!</v>
      </c>
      <c r="D20" s="35" t="e">
        <f t="shared" si="4"/>
        <v>#REF!</v>
      </c>
      <c r="E20" s="37" t="e">
        <f>ROUND(E22+#REF!+E24,1)</f>
        <v>#REF!</v>
      </c>
      <c r="F20" s="35" t="e">
        <f>ROUND(E20/C20*100,1)</f>
        <v>#REF!</v>
      </c>
      <c r="G20" s="37" t="e">
        <f>ROUND(G22+#REF!+G24,1)</f>
        <v>#REF!</v>
      </c>
      <c r="H20" s="35" t="e">
        <f t="shared" si="6"/>
        <v>#REF!</v>
      </c>
      <c r="I20" s="37" t="e">
        <f>ROUND(I22+#REF!+I24,1)</f>
        <v>#REF!</v>
      </c>
      <c r="J20" s="35" t="e">
        <f t="shared" si="7"/>
        <v>#REF!</v>
      </c>
      <c r="K20" s="37" t="e">
        <f>ROUND(K22+#REF!+K24,1)</f>
        <v>#REF!</v>
      </c>
      <c r="L20" s="35" t="e">
        <f t="shared" si="8"/>
        <v>#REF!</v>
      </c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spans="1:24" x14ac:dyDescent="0.25">
      <c r="A21" s="44" t="s">
        <v>0</v>
      </c>
      <c r="B21" s="45"/>
      <c r="C21" s="46"/>
      <c r="D21" s="40"/>
      <c r="E21" s="46"/>
      <c r="F21" s="40"/>
      <c r="G21" s="46"/>
      <c r="H21" s="40"/>
      <c r="I21" s="46"/>
      <c r="J21" s="40"/>
      <c r="K21" s="46"/>
      <c r="L21" s="40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x14ac:dyDescent="0.25">
      <c r="A22" s="44" t="s">
        <v>10</v>
      </c>
      <c r="B22" s="35">
        <f>SUM(B23:B23)</f>
        <v>6</v>
      </c>
      <c r="C22" s="35">
        <f>SUM(C23:C23)</f>
        <v>6</v>
      </c>
      <c r="D22" s="40">
        <f t="shared" si="4"/>
        <v>100</v>
      </c>
      <c r="E22" s="35">
        <f>SUM(E23:E23)</f>
        <v>6</v>
      </c>
      <c r="F22" s="40">
        <f t="shared" ref="F22:F25" si="14">ROUND(E22/C22*100,1)</f>
        <v>100</v>
      </c>
      <c r="G22" s="35">
        <f>SUM(G23:G23)</f>
        <v>6</v>
      </c>
      <c r="H22" s="40">
        <f t="shared" si="6"/>
        <v>100</v>
      </c>
      <c r="I22" s="35">
        <f>SUM(I23:I23)</f>
        <v>6</v>
      </c>
      <c r="J22" s="40">
        <f t="shared" si="7"/>
        <v>100</v>
      </c>
      <c r="K22" s="35">
        <f>SUM(K23:K23)</f>
        <v>6</v>
      </c>
      <c r="L22" s="40">
        <f t="shared" si="8"/>
        <v>100</v>
      </c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55" customFormat="1" x14ac:dyDescent="0.25">
      <c r="A23" s="15" t="s">
        <v>31</v>
      </c>
      <c r="B23" s="17">
        <v>6</v>
      </c>
      <c r="C23" s="17">
        <v>6</v>
      </c>
      <c r="D23" s="18">
        <f t="shared" si="4"/>
        <v>100</v>
      </c>
      <c r="E23" s="17">
        <v>6</v>
      </c>
      <c r="F23" s="18">
        <f t="shared" si="14"/>
        <v>100</v>
      </c>
      <c r="G23" s="17">
        <v>6</v>
      </c>
      <c r="H23" s="18">
        <f t="shared" si="6"/>
        <v>100</v>
      </c>
      <c r="I23" s="17">
        <v>6</v>
      </c>
      <c r="J23" s="18">
        <f t="shared" si="7"/>
        <v>100</v>
      </c>
      <c r="K23" s="17">
        <v>6</v>
      </c>
      <c r="L23" s="18">
        <f t="shared" si="7"/>
        <v>100</v>
      </c>
    </row>
    <row r="24" spans="1:24" ht="24.75" x14ac:dyDescent="0.25">
      <c r="A24" s="48" t="s">
        <v>11</v>
      </c>
      <c r="B24" s="35">
        <f>SUM(B25:B25)</f>
        <v>5</v>
      </c>
      <c r="C24" s="35">
        <f>SUM(C25:C25)</f>
        <v>5</v>
      </c>
      <c r="D24" s="40">
        <f t="shared" si="4"/>
        <v>100</v>
      </c>
      <c r="E24" s="35">
        <f>SUM(E25:E25)</f>
        <v>5</v>
      </c>
      <c r="F24" s="40">
        <f t="shared" si="14"/>
        <v>100</v>
      </c>
      <c r="G24" s="35">
        <f>SUM(G25:G25)</f>
        <v>5</v>
      </c>
      <c r="H24" s="40">
        <f t="shared" si="6"/>
        <v>100</v>
      </c>
      <c r="I24" s="35">
        <f>SUM(I25:I25)</f>
        <v>5</v>
      </c>
      <c r="J24" s="40">
        <f t="shared" si="7"/>
        <v>100</v>
      </c>
      <c r="K24" s="35">
        <f>SUM(K25:K25)</f>
        <v>5</v>
      </c>
      <c r="L24" s="40">
        <f t="shared" si="8"/>
        <v>100</v>
      </c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55" customFormat="1" x14ac:dyDescent="0.25">
      <c r="A25" s="15" t="s">
        <v>32</v>
      </c>
      <c r="B25" s="17">
        <v>5</v>
      </c>
      <c r="C25" s="17">
        <v>5</v>
      </c>
      <c r="D25" s="18">
        <f t="shared" ref="D25" si="15">ROUND(C25/B25*100,1)</f>
        <v>100</v>
      </c>
      <c r="E25" s="17">
        <v>5</v>
      </c>
      <c r="F25" s="18">
        <f t="shared" si="14"/>
        <v>100</v>
      </c>
      <c r="G25" s="17">
        <v>5</v>
      </c>
      <c r="H25" s="18">
        <f t="shared" si="6"/>
        <v>100</v>
      </c>
      <c r="I25" s="17">
        <v>5</v>
      </c>
      <c r="J25" s="18">
        <f t="shared" si="7"/>
        <v>100</v>
      </c>
      <c r="K25" s="17">
        <v>5</v>
      </c>
      <c r="L25" s="18">
        <f t="shared" si="7"/>
        <v>100</v>
      </c>
    </row>
    <row r="26" spans="1:24" ht="10.5" customHeight="1" x14ac:dyDescent="0.25">
      <c r="A26" s="8"/>
      <c r="B26" s="11"/>
      <c r="C26" s="12"/>
      <c r="D26" s="7"/>
      <c r="E26" s="12"/>
      <c r="F26" s="7"/>
      <c r="G26" s="12"/>
      <c r="H26" s="7"/>
      <c r="I26" s="12"/>
      <c r="J26" s="7"/>
      <c r="K26" s="12"/>
      <c r="L26" s="7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x14ac:dyDescent="0.25">
      <c r="A27" s="42" t="s">
        <v>46</v>
      </c>
      <c r="B27" s="11"/>
      <c r="C27" s="12"/>
      <c r="D27" s="7"/>
      <c r="E27" s="12"/>
      <c r="F27" s="7"/>
      <c r="G27" s="12"/>
      <c r="H27" s="7"/>
      <c r="I27" s="12"/>
      <c r="J27" s="7"/>
      <c r="K27" s="12"/>
      <c r="L27" s="7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</row>
    <row r="28" spans="1:24" x14ac:dyDescent="0.25">
      <c r="A28" s="43" t="s">
        <v>43</v>
      </c>
      <c r="B28" s="11"/>
      <c r="C28" s="12"/>
      <c r="D28" s="7"/>
      <c r="E28" s="12"/>
      <c r="F28" s="7"/>
      <c r="G28" s="12"/>
      <c r="H28" s="7"/>
      <c r="I28" s="12"/>
      <c r="J28" s="7"/>
      <c r="K28" s="12"/>
      <c r="L28" s="7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</row>
    <row r="29" spans="1:24" x14ac:dyDescent="0.25">
      <c r="A29" s="41" t="str">
        <f>'фонд начисленной заработной пла'!A31</f>
        <v>Алексеевский сельсовет</v>
      </c>
      <c r="B29" s="39">
        <v>117</v>
      </c>
      <c r="C29" s="39">
        <v>119</v>
      </c>
      <c r="D29" s="40">
        <f t="shared" ref="D29" si="16">ROUND(C29/B29*100,1)</f>
        <v>101.7</v>
      </c>
      <c r="E29" s="39">
        <v>119</v>
      </c>
      <c r="F29" s="40">
        <f t="shared" ref="F29" si="17">ROUND(E29/C29*100,1)</f>
        <v>100</v>
      </c>
      <c r="G29" s="39">
        <v>117</v>
      </c>
      <c r="H29" s="40">
        <f t="shared" si="6"/>
        <v>98.3</v>
      </c>
      <c r="I29" s="39">
        <v>117</v>
      </c>
      <c r="J29" s="40">
        <f t="shared" ref="J29" si="18">ROUND(I29/G29*100,1)</f>
        <v>100</v>
      </c>
      <c r="K29" s="39">
        <v>117</v>
      </c>
      <c r="L29" s="40">
        <f t="shared" si="8"/>
        <v>100</v>
      </c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</row>
    <row r="30" spans="1:24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spans="1:24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</row>
    <row r="98" spans="1:24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</row>
    <row r="99" spans="1:24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</row>
    <row r="100" spans="1:24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</row>
    <row r="101" spans="1:24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</row>
    <row r="102" spans="1:24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</row>
    <row r="103" spans="1:24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</row>
    <row r="104" spans="1:24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pans="1:24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spans="1:24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</row>
    <row r="107" spans="1:24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</row>
    <row r="108" spans="1:24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pans="1:24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pans="1:24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spans="1:24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</row>
    <row r="112" spans="1:24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</row>
    <row r="113" spans="1:24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</row>
    <row r="114" spans="1:24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</row>
    <row r="115" spans="1:24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</row>
    <row r="116" spans="1:24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</row>
    <row r="117" spans="1:24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</row>
    <row r="118" spans="1:24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</row>
    <row r="119" spans="1:24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 spans="1:24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spans="1:24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</row>
    <row r="122" spans="1:24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pans="1:24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spans="1:24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</row>
    <row r="125" spans="1:24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</row>
    <row r="126" spans="1:24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pans="1:24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spans="1:24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</row>
    <row r="129" spans="1:24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</row>
    <row r="130" spans="1:24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</row>
    <row r="131" spans="1:24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</row>
    <row r="132" spans="1:24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 spans="1:24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</row>
    <row r="134" spans="1:24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 spans="1:24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 spans="1:24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 spans="1:24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</row>
    <row r="138" spans="1:24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 spans="1:24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 spans="1:24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</row>
    <row r="141" spans="1:24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</row>
    <row r="142" spans="1:24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 spans="1:24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</row>
    <row r="144" spans="1:24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</row>
    <row r="145" spans="1:24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</row>
    <row r="146" spans="1:24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</row>
    <row r="147" spans="1:24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</row>
    <row r="148" spans="1:24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</row>
    <row r="149" spans="1:24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</row>
    <row r="150" spans="1:24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</row>
    <row r="151" spans="1:24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</row>
    <row r="152" spans="1:24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 spans="1:24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</row>
    <row r="154" spans="1:24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</row>
    <row r="155" spans="1:24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</row>
    <row r="156" spans="1:24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</row>
    <row r="157" spans="1:24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</row>
    <row r="158" spans="1:24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</row>
    <row r="159" spans="1:24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</row>
    <row r="160" spans="1:24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</row>
    <row r="161" spans="1:24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</row>
    <row r="162" spans="1:24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</row>
    <row r="163" spans="1:24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</row>
    <row r="164" spans="1:24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</row>
    <row r="165" spans="1:24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</row>
    <row r="166" spans="1:24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spans="1:24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</row>
    <row r="168" spans="1:24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</row>
    <row r="169" spans="1:24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spans="1:24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</row>
    <row r="171" spans="1:24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</row>
    <row r="172" spans="1:24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</row>
    <row r="173" spans="1:24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</row>
    <row r="174" spans="1:24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spans="1:24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</row>
    <row r="176" spans="1:24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</row>
    <row r="177" spans="1:24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</row>
    <row r="178" spans="1:24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pans="1:24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pans="1:24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pans="1:24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pans="1:24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pans="1:24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spans="1:24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</row>
    <row r="185" spans="1:24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</row>
    <row r="186" spans="1:24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</row>
    <row r="187" spans="1:24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</row>
    <row r="188" spans="1:24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</row>
    <row r="189" spans="1:24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</row>
    <row r="190" spans="1:24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</row>
    <row r="191" spans="1:24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</row>
    <row r="192" spans="1:24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</row>
    <row r="193" spans="1:24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</row>
    <row r="194" spans="1:24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</row>
    <row r="195" spans="1:24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</row>
    <row r="196" spans="1:24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</row>
    <row r="197" spans="1:24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</row>
    <row r="198" spans="1:24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</row>
    <row r="199" spans="1:24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</row>
    <row r="200" spans="1:24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</row>
    <row r="201" spans="1:24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</row>
    <row r="202" spans="1:24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</row>
    <row r="203" spans="1:24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</row>
    <row r="204" spans="1:24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</row>
    <row r="205" spans="1:24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</row>
    <row r="206" spans="1:24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</row>
    <row r="207" spans="1:24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</row>
    <row r="208" spans="1:24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</row>
    <row r="209" spans="1:24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</row>
    <row r="210" spans="1:24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</row>
    <row r="211" spans="1:24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</row>
    <row r="212" spans="1:24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</row>
    <row r="213" spans="1:24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</row>
    <row r="214" spans="1:24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</row>
    <row r="215" spans="1:24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</row>
    <row r="216" spans="1:24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</row>
    <row r="217" spans="1:24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</row>
    <row r="218" spans="1:24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</row>
    <row r="219" spans="1:24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</row>
    <row r="220" spans="1:24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</row>
    <row r="221" spans="1:24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</row>
    <row r="222" spans="1:24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</row>
    <row r="223" spans="1:24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</row>
    <row r="224" spans="1:24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</row>
    <row r="225" spans="1:24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</row>
    <row r="226" spans="1:24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</row>
    <row r="227" spans="1:24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</row>
    <row r="228" spans="1:24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</row>
    <row r="229" spans="1:24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</row>
    <row r="230" spans="1:24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</row>
    <row r="231" spans="1:24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</row>
    <row r="232" spans="1:24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</row>
    <row r="233" spans="1:24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</row>
    <row r="234" spans="1:24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</row>
    <row r="235" spans="1:24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</row>
    <row r="236" spans="1:24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</row>
    <row r="237" spans="1:24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</row>
    <row r="238" spans="1:24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</row>
    <row r="239" spans="1:24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</row>
    <row r="240" spans="1:24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</row>
    <row r="241" spans="1:24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</row>
    <row r="242" spans="1:24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</row>
    <row r="243" spans="1:24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</row>
    <row r="244" spans="1:24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</row>
    <row r="245" spans="1:24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</row>
    <row r="246" spans="1:24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</row>
    <row r="247" spans="1:24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</row>
    <row r="248" spans="1:24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</row>
    <row r="249" spans="1:24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</row>
    <row r="250" spans="1:24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</row>
    <row r="251" spans="1:24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</row>
    <row r="252" spans="1:24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</row>
    <row r="253" spans="1:24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</row>
    <row r="254" spans="1:24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</row>
    <row r="255" spans="1:24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</row>
    <row r="256" spans="1:24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</row>
    <row r="257" spans="1:24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</row>
    <row r="258" spans="1:24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</row>
    <row r="259" spans="1:24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</row>
    <row r="260" spans="1:24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</row>
    <row r="261" spans="1:24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</row>
    <row r="262" spans="1:24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</row>
    <row r="263" spans="1:24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</row>
    <row r="264" spans="1:24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</row>
    <row r="265" spans="1:24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</row>
    <row r="266" spans="1:24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</row>
    <row r="267" spans="1:24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</row>
    <row r="268" spans="1:24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</row>
    <row r="269" spans="1:24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</row>
    <row r="270" spans="1:24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</row>
    <row r="271" spans="1:24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</row>
    <row r="272" spans="1:24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</row>
    <row r="273" spans="1:24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</row>
    <row r="274" spans="1:24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</row>
    <row r="275" spans="1:24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</row>
    <row r="276" spans="1:24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</row>
    <row r="277" spans="1:24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</row>
    <row r="278" spans="1:24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</row>
    <row r="279" spans="1:24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</row>
    <row r="280" spans="1:24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</row>
    <row r="281" spans="1:24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</row>
    <row r="282" spans="1:24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</row>
    <row r="283" spans="1:24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</row>
    <row r="284" spans="1:24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</row>
    <row r="285" spans="1:24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</row>
    <row r="286" spans="1:24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</row>
    <row r="287" spans="1:24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</row>
    <row r="288" spans="1:24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</row>
    <row r="289" spans="1:24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</row>
    <row r="290" spans="1:24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</row>
    <row r="291" spans="1:24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</row>
    <row r="292" spans="1:24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</row>
    <row r="293" spans="1:24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</row>
    <row r="294" spans="1:24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</row>
    <row r="295" spans="1:24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</row>
    <row r="296" spans="1:24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</row>
    <row r="297" spans="1:24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</row>
    <row r="298" spans="1:24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</row>
    <row r="299" spans="1:24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</row>
    <row r="300" spans="1:24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</row>
    <row r="301" spans="1:24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</row>
    <row r="302" spans="1:24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</row>
    <row r="303" spans="1:24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</row>
    <row r="304" spans="1:24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</row>
    <row r="305" spans="1:24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</row>
    <row r="306" spans="1:24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</row>
    <row r="307" spans="1:24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</row>
    <row r="308" spans="1:24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</row>
    <row r="309" spans="1:24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</row>
    <row r="310" spans="1:24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</row>
    <row r="311" spans="1:24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</row>
    <row r="312" spans="1:24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</row>
    <row r="313" spans="1:24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</row>
    <row r="314" spans="1:24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</row>
    <row r="315" spans="1:24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</row>
    <row r="316" spans="1:24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</row>
    <row r="317" spans="1:24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</row>
    <row r="318" spans="1:24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</row>
    <row r="319" spans="1:24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</row>
    <row r="320" spans="1:24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</row>
    <row r="321" spans="1:24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</row>
    <row r="322" spans="1:24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</row>
    <row r="323" spans="1:24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</row>
    <row r="324" spans="1:24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</row>
    <row r="325" spans="1:24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</row>
    <row r="326" spans="1:24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</row>
    <row r="327" spans="1:24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</row>
    <row r="328" spans="1:24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</row>
    <row r="329" spans="1:24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</row>
    <row r="330" spans="1:24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</row>
    <row r="331" spans="1:24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</row>
    <row r="332" spans="1:24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</row>
    <row r="333" spans="1:24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</row>
    <row r="334" spans="1:24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</row>
    <row r="335" spans="1:24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</row>
    <row r="336" spans="1:24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</row>
    <row r="337" spans="1:24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</row>
    <row r="338" spans="1:24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</row>
    <row r="339" spans="1:24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</row>
    <row r="340" spans="1:24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</row>
    <row r="341" spans="1:24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</row>
    <row r="342" spans="1:24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</row>
    <row r="343" spans="1:24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</row>
    <row r="344" spans="1:24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</row>
    <row r="345" spans="1:24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</row>
    <row r="346" spans="1:24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</row>
    <row r="347" spans="1:24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</row>
    <row r="348" spans="1:24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</row>
    <row r="349" spans="1:24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</row>
    <row r="350" spans="1:24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</row>
    <row r="351" spans="1:24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</row>
    <row r="352" spans="1:24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</row>
    <row r="353" spans="1:24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</row>
    <row r="354" spans="1:24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</row>
    <row r="355" spans="1:24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</row>
    <row r="356" spans="1:24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</row>
    <row r="357" spans="1:24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</row>
    <row r="358" spans="1:24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</row>
    <row r="359" spans="1:24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</row>
    <row r="360" spans="1:24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</row>
    <row r="361" spans="1:24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</row>
    <row r="362" spans="1:24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</row>
    <row r="363" spans="1:24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</row>
    <row r="364" spans="1:24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</row>
  </sheetData>
  <sheetProtection formatCells="0" formatColumns="0" formatRows="0" insertColumns="0" insertRows="0" insertHyperlinks="0" deleteRows="0" sort="0" autoFilter="0" pivotTables="0"/>
  <mergeCells count="10">
    <mergeCell ref="K1:L1"/>
    <mergeCell ref="A2:K2"/>
    <mergeCell ref="A3:K3"/>
    <mergeCell ref="C4:D4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1496062992125984" right="0.19685039370078741" top="0.27559055118110237" bottom="0.35433070866141736" header="0.19685039370078741" footer="0.19685039370078741"/>
  <pageSetup paperSize="9" scale="51" orientation="portrait" horizontalDpi="180" verticalDpi="180" r:id="rId1"/>
  <headerFooter>
    <oddFooter>&amp;C&amp;P&amp;R&amp;F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5"/>
  <sheetViews>
    <sheetView tabSelected="1" view="pageBreakPreview" zoomScaleSheetLayoutView="100" workbookViewId="0">
      <pane xSplit="1" ySplit="7" topLeftCell="B21" activePane="bottomRight" state="frozen"/>
      <selection pane="topRight" activeCell="B1" sqref="B1"/>
      <selection pane="bottomLeft" activeCell="A8" sqref="A8"/>
      <selection pane="bottomRight" activeCell="A2" sqref="A2:K2"/>
    </sheetView>
  </sheetViews>
  <sheetFormatPr defaultRowHeight="15" x14ac:dyDescent="0.25"/>
  <cols>
    <col min="1" max="1" width="39.7109375" customWidth="1"/>
    <col min="2" max="2" width="12.42578125" customWidth="1"/>
    <col min="3" max="3" width="12.5703125" customWidth="1"/>
    <col min="4" max="4" width="10.85546875" customWidth="1"/>
    <col min="5" max="5" width="12.85546875" customWidth="1"/>
    <col min="6" max="6" width="10.140625" customWidth="1"/>
    <col min="7" max="7" width="12" customWidth="1"/>
    <col min="8" max="8" width="10.85546875" customWidth="1"/>
    <col min="9" max="9" width="12.140625" customWidth="1"/>
    <col min="10" max="10" width="10.28515625" customWidth="1"/>
    <col min="11" max="11" width="11.140625" customWidth="1"/>
    <col min="12" max="12" width="10.28515625" customWidth="1"/>
  </cols>
  <sheetData>
    <row r="1" spans="1:23" x14ac:dyDescent="0.25">
      <c r="I1" s="75"/>
      <c r="J1" s="75"/>
      <c r="K1" s="75"/>
      <c r="L1" s="75"/>
    </row>
    <row r="2" spans="1:23" s="3" customFormat="1" ht="25.5" customHeight="1" x14ac:dyDescent="0.25">
      <c r="A2" s="67" t="s">
        <v>18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23" s="3" customFormat="1" ht="18.75" customHeight="1" x14ac:dyDescent="0.25">
      <c r="A3" s="67" t="s">
        <v>47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23" s="3" customFormat="1" ht="9.75" customHeight="1" x14ac:dyDescent="0.25">
      <c r="A4" s="14"/>
      <c r="B4" s="14"/>
      <c r="C4" s="74" t="s">
        <v>16</v>
      </c>
      <c r="D4" s="74"/>
      <c r="E4" s="14"/>
      <c r="F4" s="14"/>
      <c r="G4" s="14"/>
      <c r="H4" s="14"/>
      <c r="I4" s="14"/>
      <c r="J4" s="14"/>
      <c r="K4" s="1"/>
      <c r="L4" s="1"/>
      <c r="M4" s="1"/>
      <c r="N4" s="1"/>
    </row>
    <row r="5" spans="1:23" s="3" customFormat="1" ht="9.75" customHeight="1" x14ac:dyDescent="0.25">
      <c r="A5" s="14"/>
      <c r="B5" s="14"/>
      <c r="C5" s="52"/>
      <c r="D5" s="52"/>
      <c r="E5" s="14"/>
      <c r="F5" s="14"/>
      <c r="G5" s="14"/>
      <c r="H5" s="14"/>
      <c r="I5" s="14"/>
      <c r="J5" s="14"/>
      <c r="K5" s="1"/>
      <c r="L5" s="1"/>
      <c r="M5" s="1"/>
      <c r="N5" s="1"/>
    </row>
    <row r="6" spans="1:23" ht="34.5" customHeight="1" x14ac:dyDescent="0.25">
      <c r="A6" s="71" t="s">
        <v>1</v>
      </c>
      <c r="B6" s="54" t="s">
        <v>21</v>
      </c>
      <c r="C6" s="72" t="s">
        <v>23</v>
      </c>
      <c r="D6" s="73"/>
      <c r="E6" s="69" t="s">
        <v>24</v>
      </c>
      <c r="F6" s="70"/>
      <c r="G6" s="69" t="s">
        <v>20</v>
      </c>
      <c r="H6" s="70"/>
      <c r="I6" s="69" t="s">
        <v>22</v>
      </c>
      <c r="J6" s="70"/>
      <c r="K6" s="69" t="s">
        <v>25</v>
      </c>
      <c r="L6" s="70"/>
    </row>
    <row r="7" spans="1:23" ht="42.75" customHeight="1" x14ac:dyDescent="0.25">
      <c r="A7" s="71"/>
      <c r="B7" s="13" t="s">
        <v>19</v>
      </c>
      <c r="C7" s="13" t="s">
        <v>19</v>
      </c>
      <c r="D7" s="13" t="s">
        <v>4</v>
      </c>
      <c r="E7" s="13" t="s">
        <v>19</v>
      </c>
      <c r="F7" s="13" t="s">
        <v>4</v>
      </c>
      <c r="G7" s="13" t="s">
        <v>19</v>
      </c>
      <c r="H7" s="13" t="s">
        <v>4</v>
      </c>
      <c r="I7" s="13" t="s">
        <v>19</v>
      </c>
      <c r="J7" s="13" t="s">
        <v>4</v>
      </c>
      <c r="K7" s="13" t="s">
        <v>19</v>
      </c>
      <c r="L7" s="13" t="s">
        <v>4</v>
      </c>
    </row>
    <row r="8" spans="1:23" ht="20.25" customHeight="1" x14ac:dyDescent="0.25">
      <c r="A8" s="49" t="s">
        <v>45</v>
      </c>
      <c r="B8" s="38">
        <f>ROUND(('фонд начисленной заработной пла'!B8/'среднесписочная численность'!B8/12)*1000,1)</f>
        <v>27561.7</v>
      </c>
      <c r="C8" s="38">
        <f>ROUND(('фонд начисленной заработной пла'!C8/'среднесписочная численность'!C8/12)*1000,1)</f>
        <v>31278</v>
      </c>
      <c r="D8" s="38">
        <f t="shared" ref="D8" si="0">ROUND(C8/B8*100,1)</f>
        <v>113.5</v>
      </c>
      <c r="E8" s="38">
        <f>ROUND(('фонд начисленной заработной пла'!E8/'среднесписочная численность'!E8/12)*1000,1)</f>
        <v>33297.1</v>
      </c>
      <c r="F8" s="38">
        <f>ROUND(E8/C8*100,1)</f>
        <v>106.5</v>
      </c>
      <c r="G8" s="38">
        <f>ROUND(('фонд начисленной заработной пла'!G8/'среднесписочная численность'!G8/12)*1000,1)</f>
        <v>35958.5</v>
      </c>
      <c r="H8" s="38">
        <f t="shared" ref="H8" si="1">ROUND(G8/E8*100,1)</f>
        <v>108</v>
      </c>
      <c r="I8" s="38">
        <f>ROUND(('фонд начисленной заработной пла'!I8/'среднесписочная численность'!I8/12)*1000,1)</f>
        <v>38607.300000000003</v>
      </c>
      <c r="J8" s="38">
        <f t="shared" ref="J8" si="2">ROUND(I8/G8*100,1)</f>
        <v>107.4</v>
      </c>
      <c r="K8" s="38">
        <f>ROUND(('фонд начисленной заработной пла'!K8/'среднесписочная численность'!K8/12)*1000,1)</f>
        <v>41604.199999999997</v>
      </c>
      <c r="L8" s="38">
        <f t="shared" ref="L8" si="3">ROUND(K8/I8*100,1)</f>
        <v>107.8</v>
      </c>
    </row>
    <row r="9" spans="1:23" ht="27" customHeight="1" x14ac:dyDescent="0.25">
      <c r="A9" s="30" t="s">
        <v>6</v>
      </c>
      <c r="B9" s="29">
        <f>ROUND(('фонд начисленной заработной пла'!B10/'среднесписочная численность'!B10/12)*1000,1)</f>
        <v>30438.400000000001</v>
      </c>
      <c r="C9" s="29">
        <f>ROUND(('фонд начисленной заработной пла'!C10/'среднесписочная численность'!C10/12)*1000,1)</f>
        <v>34773.800000000003</v>
      </c>
      <c r="D9" s="31">
        <f t="shared" ref="D9:D10" si="4">ROUND(C9/B9*100,1)</f>
        <v>114.2</v>
      </c>
      <c r="E9" s="29">
        <f>ROUND(('фонд начисленной заработной пла'!E10/'среднесписочная численность'!E10/12)*1000,1)</f>
        <v>37034.1</v>
      </c>
      <c r="F9" s="31">
        <f t="shared" ref="F9:F10" si="5">ROUND(E9/C9*100,1)</f>
        <v>106.5</v>
      </c>
      <c r="G9" s="29">
        <f>ROUND(('фонд начисленной заработной пла'!G10/'среднесписочная численность'!G10/12)*1000,1)</f>
        <v>39626.400000000001</v>
      </c>
      <c r="H9" s="31">
        <f t="shared" ref="H9:H10" si="6">ROUND(G9/E9*100,1)</f>
        <v>107</v>
      </c>
      <c r="I9" s="29">
        <f>ROUND(('фонд начисленной заработной пла'!I10/'среднесписочная численность'!I10/12)*1000,1)</f>
        <v>42638.1</v>
      </c>
      <c r="J9" s="31">
        <f t="shared" ref="J9:J10" si="7">ROUND(I9/G9*100,1)</f>
        <v>107.6</v>
      </c>
      <c r="K9" s="29">
        <f>ROUND(('фонд начисленной заработной пла'!K10/'среднесписочная численность'!K10/12)*1000,1)</f>
        <v>46049.1</v>
      </c>
      <c r="L9" s="31">
        <f t="shared" ref="L9:L10" si="8">ROUND(K9/I9*100,1)</f>
        <v>108</v>
      </c>
    </row>
    <row r="10" spans="1:23" ht="15.75" customHeight="1" x14ac:dyDescent="0.25">
      <c r="A10" s="15" t="str">
        <f>'фонд начисленной заработной пла'!A11</f>
        <v>ОАО "Александровский конный завод №12"</v>
      </c>
      <c r="B10" s="16">
        <f>ROUND(('фонд начисленной заработной пла'!B11/'среднесписочная численность'!B11/12)*1000,1)</f>
        <v>30438.400000000001</v>
      </c>
      <c r="C10" s="17">
        <f>ROUND(('фонд начисленной заработной пла'!C11/'среднесписочная численность'!C11/12)*1000,1)</f>
        <v>34773.800000000003</v>
      </c>
      <c r="D10" s="18">
        <f t="shared" si="4"/>
        <v>114.2</v>
      </c>
      <c r="E10" s="17">
        <f>ROUND(('фонд начисленной заработной пла'!E11/'среднесписочная численность'!E11/12)*1000,1)</f>
        <v>37034.1</v>
      </c>
      <c r="F10" s="18">
        <f t="shared" si="5"/>
        <v>106.5</v>
      </c>
      <c r="G10" s="17">
        <f>ROUND(('фонд начисленной заработной пла'!G11/'среднесписочная численность'!G11/12)*1000,1)</f>
        <v>39626.400000000001</v>
      </c>
      <c r="H10" s="18">
        <f t="shared" si="6"/>
        <v>107</v>
      </c>
      <c r="I10" s="17">
        <f>ROUND(('фонд начисленной заработной пла'!I11/'среднесписочная численность'!I11/12)*1000,1)</f>
        <v>42638.1</v>
      </c>
      <c r="J10" s="18">
        <f t="shared" si="7"/>
        <v>107.6</v>
      </c>
      <c r="K10" s="17">
        <f>ROUND(('фонд начисленной заработной пла'!K11/'среднесписочная численность'!K11/12)*1000,1)</f>
        <v>46049.1</v>
      </c>
      <c r="L10" s="18">
        <f t="shared" si="8"/>
        <v>108</v>
      </c>
    </row>
    <row r="11" spans="1:23" ht="15.75" hidden="1" customHeight="1" x14ac:dyDescent="0.25">
      <c r="A11" s="15" t="e">
        <f>'фонд начисленной заработной пла'!#REF!</f>
        <v>#REF!</v>
      </c>
      <c r="B11" s="17" t="e">
        <f>ROUND(('фонд начисленной заработной пла'!#REF!/'среднесписочная численность'!#REF!/12)*1000,1)</f>
        <v>#REF!</v>
      </c>
      <c r="C11" s="17" t="e">
        <f>ROUND(('фонд начисленной заработной пла'!#REF!/'среднесписочная численность'!#REF!/12)*1000,1)</f>
        <v>#REF!</v>
      </c>
      <c r="D11" s="18" t="e">
        <f t="shared" ref="D11:D12" si="9">ROUND(C11/B11*100,1)</f>
        <v>#REF!</v>
      </c>
      <c r="E11" s="17" t="e">
        <f>ROUND(('фонд начисленной заработной пла'!#REF!/'среднесписочная численность'!#REF!/12)*1000,1)</f>
        <v>#REF!</v>
      </c>
      <c r="F11" s="18" t="e">
        <f t="shared" ref="F11:F12" si="10">ROUND(E11/C11*100,1)</f>
        <v>#REF!</v>
      </c>
      <c r="G11" s="17" t="e">
        <f>ROUND(('фонд начисленной заработной пла'!#REF!/'среднесписочная численность'!#REF!/12)*1000,1)</f>
        <v>#REF!</v>
      </c>
      <c r="H11" s="18" t="e">
        <f t="shared" ref="H11:H13" si="11">ROUND(G11/E11*100,1)</f>
        <v>#REF!</v>
      </c>
      <c r="I11" s="17" t="e">
        <f>ROUND(('фонд начисленной заработной пла'!#REF!/'среднесписочная численность'!#REF!/12)*1000,1)</f>
        <v>#REF!</v>
      </c>
      <c r="J11" s="18" t="e">
        <f t="shared" ref="J11:J13" si="12">ROUND(I11/G11*100,1)</f>
        <v>#REF!</v>
      </c>
      <c r="K11" s="17" t="e">
        <f>ROUND(('фонд начисленной заработной пла'!#REF!/'среднесписочная численность'!#REF!/12)*1000,1)</f>
        <v>#REF!</v>
      </c>
      <c r="L11" s="18" t="e">
        <f t="shared" ref="L11:L13" si="13">ROUND(K11/I11*100,1)</f>
        <v>#REF!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16.5" hidden="1" customHeight="1" x14ac:dyDescent="0.25">
      <c r="A12" s="15" t="e">
        <f>'фонд начисленной заработной пла'!#REF!</f>
        <v>#REF!</v>
      </c>
      <c r="B12" s="17" t="e">
        <f>ROUND(('фонд начисленной заработной пла'!#REF!/'среднесписочная численность'!#REF!/12)*1000,1)</f>
        <v>#REF!</v>
      </c>
      <c r="C12" s="17" t="e">
        <f>ROUND(('фонд начисленной заработной пла'!#REF!/'среднесписочная численность'!#REF!/12)*1000,1)</f>
        <v>#REF!</v>
      </c>
      <c r="D12" s="18" t="e">
        <f t="shared" si="9"/>
        <v>#REF!</v>
      </c>
      <c r="E12" s="17" t="e">
        <f>ROUND(('фонд начисленной заработной пла'!#REF!/'среднесписочная численность'!#REF!/12)*1000,1)</f>
        <v>#REF!</v>
      </c>
      <c r="F12" s="18" t="e">
        <f t="shared" si="10"/>
        <v>#REF!</v>
      </c>
      <c r="G12" s="17" t="e">
        <f>ROUND(('фонд начисленной заработной пла'!#REF!/'среднесписочная численность'!#REF!/12)*1000,1)</f>
        <v>#REF!</v>
      </c>
      <c r="H12" s="18" t="e">
        <f t="shared" si="11"/>
        <v>#REF!</v>
      </c>
      <c r="I12" s="17" t="e">
        <f>ROUND(('фонд начисленной заработной пла'!#REF!/'среднесписочная численность'!#REF!/12)*1000,1)</f>
        <v>#REF!</v>
      </c>
      <c r="J12" s="18" t="e">
        <f t="shared" si="12"/>
        <v>#REF!</v>
      </c>
      <c r="K12" s="17" t="e">
        <f>ROUND(('фонд начисленной заработной пла'!#REF!/'среднесписочная численность'!#REF!/12)*1000,1)</f>
        <v>#REF!</v>
      </c>
      <c r="L12" s="18" t="e">
        <f t="shared" si="13"/>
        <v>#REF!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ht="18.75" hidden="1" customHeight="1" x14ac:dyDescent="0.25">
      <c r="A13" s="15" t="str">
        <f>'фонд начисленной заработной пла'!A14</f>
        <v>(наименование предприятия, организации)</v>
      </c>
      <c r="B13" s="16" t="e">
        <f>ROUND(('фонд начисленной заработной пла'!B14/'среднесписочная численность'!#REF!/12)*1000,1)</f>
        <v>#REF!</v>
      </c>
      <c r="C13" s="17" t="e">
        <f>ROUND(('фонд начисленной заработной пла'!C14/'среднесписочная численность'!#REF!/12)*1000,1)</f>
        <v>#REF!</v>
      </c>
      <c r="D13" s="18" t="e">
        <f t="shared" ref="D13:D16" si="14">ROUND(C13/B13*100,1)</f>
        <v>#REF!</v>
      </c>
      <c r="E13" s="17" t="e">
        <f>ROUND(('фонд начисленной заработной пла'!E14/'среднесписочная численность'!#REF!/12)*1000,1)</f>
        <v>#REF!</v>
      </c>
      <c r="F13" s="18" t="e">
        <f t="shared" ref="F13:F17" si="15">ROUND(E13/C13*100,1)</f>
        <v>#REF!</v>
      </c>
      <c r="G13" s="17" t="e">
        <f>ROUND(('фонд начисленной заработной пла'!G14/'среднесписочная численность'!#REF!/12)*1000,1)</f>
        <v>#REF!</v>
      </c>
      <c r="H13" s="18" t="e">
        <f t="shared" si="11"/>
        <v>#REF!</v>
      </c>
      <c r="I13" s="17" t="e">
        <f>ROUND(('фонд начисленной заработной пла'!I14/'среднесписочная численность'!#REF!/12)*1000,1)</f>
        <v>#REF!</v>
      </c>
      <c r="J13" s="18" t="e">
        <f t="shared" si="12"/>
        <v>#REF!</v>
      </c>
      <c r="K13" s="17" t="e">
        <f>ROUND(('фонд начисленной заработной пла'!K14/'среднесписочная численность'!#REF!/12)*1000,1)</f>
        <v>#REF!</v>
      </c>
      <c r="L13" s="18" t="e">
        <f t="shared" si="13"/>
        <v>#REF!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ht="18" hidden="1" customHeight="1" x14ac:dyDescent="0.25">
      <c r="A14" s="15" t="str">
        <f>'фонд начисленной заработной пла'!A15</f>
        <v>(наименование предприятия, организации)</v>
      </c>
      <c r="B14" s="16" t="e">
        <f>ROUND(('фонд начисленной заработной пла'!B15/'среднесписочная численность'!#REF!/12)*1000,1)</f>
        <v>#REF!</v>
      </c>
      <c r="C14" s="17" t="e">
        <f>ROUND(('фонд начисленной заработной пла'!C15/'среднесписочная численность'!#REF!/12)*1000,1)</f>
        <v>#REF!</v>
      </c>
      <c r="D14" s="18" t="e">
        <f t="shared" si="14"/>
        <v>#REF!</v>
      </c>
      <c r="E14" s="17" t="e">
        <f>ROUND(('фонд начисленной заработной пла'!E15/'среднесписочная численность'!#REF!/12)*1000,1)</f>
        <v>#REF!</v>
      </c>
      <c r="F14" s="18" t="e">
        <f t="shared" si="15"/>
        <v>#REF!</v>
      </c>
      <c r="G14" s="17" t="e">
        <f>ROUND(('фонд начисленной заработной пла'!G15/'среднесписочная численность'!#REF!/12)*1000,1)</f>
        <v>#REF!</v>
      </c>
      <c r="H14" s="18" t="e">
        <f t="shared" ref="H14:H16" si="16">ROUND(G14/E14*100,1)</f>
        <v>#REF!</v>
      </c>
      <c r="I14" s="17" t="e">
        <f>ROUND(('фонд начисленной заработной пла'!I15/'среднесписочная численность'!#REF!/12)*1000,1)</f>
        <v>#REF!</v>
      </c>
      <c r="J14" s="18" t="e">
        <f t="shared" ref="J14:J16" si="17">ROUND(I14/G14*100,1)</f>
        <v>#REF!</v>
      </c>
      <c r="K14" s="17" t="e">
        <f>ROUND(('фонд начисленной заработной пла'!K15/'среднесписочная численность'!#REF!/12)*1000,1)</f>
        <v>#REF!</v>
      </c>
      <c r="L14" s="18" t="e">
        <f t="shared" ref="L14:L16" si="18">ROUND(K14/I14*100,1)</f>
        <v>#REF!</v>
      </c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ht="42.75" customHeight="1" x14ac:dyDescent="0.25">
      <c r="A15" s="34" t="s">
        <v>7</v>
      </c>
      <c r="B15" s="35">
        <f>ROUND(('фонд начисленной заработной пла'!B16/'среднесписочная численность'!B12/12)*1000,1)</f>
        <v>7554.2</v>
      </c>
      <c r="C15" s="35">
        <f>ROUND(('фонд начисленной заработной пла'!C16/'среднесписочная численность'!C12/12)*1000,1)</f>
        <v>7091.7</v>
      </c>
      <c r="D15" s="36">
        <f t="shared" si="14"/>
        <v>93.9</v>
      </c>
      <c r="E15" s="35">
        <f>ROUND(('фонд начисленной заработной пла'!E16/'среднесписочная численность'!E12/12)*1000,1)</f>
        <v>7395.8</v>
      </c>
      <c r="F15" s="36">
        <f t="shared" si="15"/>
        <v>104.3</v>
      </c>
      <c r="G15" s="35" t="e">
        <f>ROUND(('фонд начисленной заработной пла'!G16/'среднесписочная численность'!G12/12)*1000,1)</f>
        <v>#DIV/0!</v>
      </c>
      <c r="H15" s="36" t="e">
        <f t="shared" si="16"/>
        <v>#DIV/0!</v>
      </c>
      <c r="I15" s="35" t="e">
        <f>ROUND(('фонд начисленной заработной пла'!I16/'среднесписочная численность'!I12/12)*1000,1)</f>
        <v>#DIV/0!</v>
      </c>
      <c r="J15" s="36" t="e">
        <f t="shared" si="17"/>
        <v>#DIV/0!</v>
      </c>
      <c r="K15" s="35" t="e">
        <f>ROUND(('фонд начисленной заработной пла'!K16/'среднесписочная численность'!K12/12)*1000,1)</f>
        <v>#DIV/0!</v>
      </c>
      <c r="L15" s="36" t="e">
        <f t="shared" si="18"/>
        <v>#DIV/0!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ht="23.25" x14ac:dyDescent="0.25">
      <c r="A16" s="15" t="str">
        <f>'фонд начисленной заработной пла'!A17</f>
        <v>АНО "Водоснабжение Алексеевского сельсовета"</v>
      </c>
      <c r="B16" s="16">
        <f>ROUND(('фонд начисленной заработной пла'!B17/'среднесписочная численность'!B13/12)*1000,1)</f>
        <v>7554.2</v>
      </c>
      <c r="C16" s="17">
        <f>ROUND(('фонд начисленной заработной пла'!C17/'среднесписочная численность'!C13/12)*1000,1)</f>
        <v>7091.7</v>
      </c>
      <c r="D16" s="18">
        <f t="shared" si="14"/>
        <v>93.9</v>
      </c>
      <c r="E16" s="17">
        <f>ROUND(('фонд начисленной заработной пла'!E17/'среднесписочная численность'!E13/12)*1000,1)</f>
        <v>7395.8</v>
      </c>
      <c r="F16" s="18">
        <f t="shared" si="15"/>
        <v>104.3</v>
      </c>
      <c r="G16" s="17" t="e">
        <f>ROUND(('фонд начисленной заработной пла'!G17/'среднесписочная численность'!G13/12)*1000,1)</f>
        <v>#DIV/0!</v>
      </c>
      <c r="H16" s="18" t="e">
        <f t="shared" si="16"/>
        <v>#DIV/0!</v>
      </c>
      <c r="I16" s="17" t="e">
        <f>ROUND(('фонд начисленной заработной пла'!I17/'среднесписочная численность'!I13/12)*1000,1)</f>
        <v>#DIV/0!</v>
      </c>
      <c r="J16" s="18" t="e">
        <f t="shared" si="17"/>
        <v>#DIV/0!</v>
      </c>
      <c r="K16" s="17" t="e">
        <f>ROUND(('фонд начисленной заработной пла'!K17/'среднесписочная численность'!K13/12)*1000,1)</f>
        <v>#DIV/0!</v>
      </c>
      <c r="L16" s="18" t="e">
        <f t="shared" si="18"/>
        <v>#DIV/0!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x14ac:dyDescent="0.25">
      <c r="A17" s="34" t="s">
        <v>3</v>
      </c>
      <c r="B17" s="35">
        <f>ROUND(('фонд начисленной заработной пла'!B18/'среднесписочная численность'!B15/12)*1000,1)</f>
        <v>8685</v>
      </c>
      <c r="C17" s="35">
        <f>ROUND(('фонд начисленной заработной пла'!C18/'среднесписочная численность'!C15/12)*1000,1)</f>
        <v>8611.7000000000007</v>
      </c>
      <c r="D17" s="36">
        <f t="shared" ref="D17:D23" si="19">ROUND(C17/B17*100,1)</f>
        <v>99.2</v>
      </c>
      <c r="E17" s="35">
        <f>ROUND(('фонд начисленной заработной пла'!E18/'среднесписочная численность'!E15/12)*1000,1)</f>
        <v>8870</v>
      </c>
      <c r="F17" s="36">
        <f t="shared" si="15"/>
        <v>103</v>
      </c>
      <c r="G17" s="35">
        <f>ROUND(('фонд начисленной заработной пла'!G18/'среднесписочная численность'!G15/12)*1000,1)</f>
        <v>9206.7000000000007</v>
      </c>
      <c r="H17" s="36">
        <f t="shared" ref="H17:H30" si="20">ROUND(G17/E17*100,1)</f>
        <v>103.8</v>
      </c>
      <c r="I17" s="35">
        <f>ROUND(('фонд начисленной заработной пла'!I18/'среднесписочная численность'!I15/12)*1000,1)</f>
        <v>9575</v>
      </c>
      <c r="J17" s="36">
        <f t="shared" ref="J17:J30" si="21">ROUND(I17/G17*100,1)</f>
        <v>104</v>
      </c>
      <c r="K17" s="35">
        <f>ROUND(('фонд начисленной заработной пла'!K18/'среднесписочная численность'!K15/12)*1000,1)</f>
        <v>9976.7000000000007</v>
      </c>
      <c r="L17" s="36">
        <f t="shared" ref="L17:L30" si="22">ROUND(K17/I17*100,1)</f>
        <v>104.2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x14ac:dyDescent="0.25">
      <c r="A18" s="15" t="str">
        <f>'фонд начисленной заработной пла'!A19</f>
        <v>МКУ ОДА Алексеевского сельсовета</v>
      </c>
      <c r="B18" s="17">
        <f>ROUND(('фонд начисленной заработной пла'!B19/'среднесписочная численность'!B16/12)*1000,1)</f>
        <v>8685</v>
      </c>
      <c r="C18" s="17">
        <f>ROUND(('фонд начисленной заработной пла'!C19/'среднесписочная численность'!C16/12)*1000,1)</f>
        <v>8611.7000000000007</v>
      </c>
      <c r="D18" s="18">
        <f t="shared" ref="D18" si="23">ROUND(C18/B18*100,1)</f>
        <v>99.2</v>
      </c>
      <c r="E18" s="17">
        <f>ROUND(('фонд начисленной заработной пла'!E19/'среднесписочная численность'!E16/12)*1000,1)</f>
        <v>8870</v>
      </c>
      <c r="F18" s="18">
        <f t="shared" ref="F18" si="24">ROUND(E18/C18*100,1)</f>
        <v>103</v>
      </c>
      <c r="G18" s="17">
        <f>ROUND(('фонд начисленной заработной пла'!G19/'среднесписочная численность'!G16/12)*1000,1)</f>
        <v>9206.7000000000007</v>
      </c>
      <c r="H18" s="18">
        <f t="shared" ref="H18" si="25">ROUND(G18/E18*100,1)</f>
        <v>103.8</v>
      </c>
      <c r="I18" s="17">
        <f>ROUND(('фонд начисленной заработной пла'!I19/'среднесписочная численность'!I16/12)*1000,1)</f>
        <v>9575</v>
      </c>
      <c r="J18" s="18">
        <f t="shared" ref="J18" si="26">ROUND(I18/G18*100,1)</f>
        <v>104</v>
      </c>
      <c r="K18" s="17">
        <f>ROUND(('фонд начисленной заработной пла'!K19/'среднесписочная численность'!K16/12)*1000,1)</f>
        <v>9976.7000000000007</v>
      </c>
      <c r="L18" s="18">
        <f t="shared" ref="L18" si="27">ROUND(K18/I18*100,1)</f>
        <v>104.2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x14ac:dyDescent="0.25">
      <c r="A19" s="24" t="s">
        <v>2</v>
      </c>
      <c r="B19" s="27"/>
      <c r="C19" s="28"/>
      <c r="D19" s="26"/>
      <c r="E19" s="28"/>
      <c r="F19" s="26"/>
      <c r="G19" s="28"/>
      <c r="H19" s="26"/>
      <c r="I19" s="28"/>
      <c r="J19" s="26"/>
      <c r="K19" s="28"/>
      <c r="L19" s="26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ht="36.75" x14ac:dyDescent="0.25">
      <c r="A20" s="34" t="s">
        <v>8</v>
      </c>
      <c r="B20" s="35">
        <f>ROUND(('фонд начисленной заработной пла'!B21/'среднесписочная численность'!B18/12)*1000,1)</f>
        <v>27230.6</v>
      </c>
      <c r="C20" s="35">
        <f>ROUND(('фонд начисленной заработной пла'!C21/'среднесписочная численность'!C18/12)*1000,1)</f>
        <v>27000</v>
      </c>
      <c r="D20" s="36">
        <f t="shared" ref="D20" si="28">ROUND(C20/B20*100,1)</f>
        <v>99.2</v>
      </c>
      <c r="E20" s="35">
        <f>ROUND(('фонд начисленной заработной пла'!E21/'среднесписочная численность'!E18/12)*1000,1)</f>
        <v>27808.3</v>
      </c>
      <c r="F20" s="36">
        <f>ROUND(E20/C20*100,1)</f>
        <v>103</v>
      </c>
      <c r="G20" s="35">
        <f>ROUND(('фонд начисленной заработной пла'!G21/'среднесписочная численность'!G18/12)*1000,1)</f>
        <v>28866.7</v>
      </c>
      <c r="H20" s="36">
        <f t="shared" ref="H20" si="29">ROUND(G20/E20*100,1)</f>
        <v>103.8</v>
      </c>
      <c r="I20" s="35">
        <f>ROUND(('фонд начисленной заработной пла'!I21/'среднесписочная численность'!I18/12)*1000,1)</f>
        <v>30022.2</v>
      </c>
      <c r="J20" s="36">
        <f t="shared" ref="J20" si="30">ROUND(I20/G20*100,1)</f>
        <v>104</v>
      </c>
      <c r="K20" s="35">
        <f>ROUND(('фонд начисленной заработной пла'!K21/'среднесписочная численность'!K18/12)*1000,1)</f>
        <v>31283.3</v>
      </c>
      <c r="L20" s="36">
        <f t="shared" ref="L20" si="31">ROUND(K20/I20*100,1)</f>
        <v>104.2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ht="23.25" x14ac:dyDescent="0.25">
      <c r="A21" s="15" t="str">
        <f>'фонд начисленной заработной пла'!A22</f>
        <v>Администрация Алексеевского сельского совета</v>
      </c>
      <c r="B21" s="17">
        <f>ROUND(('фонд начисленной заработной пла'!B22/'среднесписочная численность'!B19/12)*1000,1)</f>
        <v>27230.6</v>
      </c>
      <c r="C21" s="17">
        <f>ROUND(('фонд начисленной заработной пла'!C22/'среднесписочная численность'!C19/12)*1000,1)</f>
        <v>27000</v>
      </c>
      <c r="D21" s="18">
        <f t="shared" ref="D21" si="32">ROUND(C21/B21*100,1)</f>
        <v>99.2</v>
      </c>
      <c r="E21" s="17">
        <f>ROUND(('фонд начисленной заработной пла'!E22/'среднесписочная численность'!E19/12)*1000,1)</f>
        <v>27808.3</v>
      </c>
      <c r="F21" s="18">
        <f t="shared" ref="F21" si="33">ROUND(E21/C21*100,1)</f>
        <v>103</v>
      </c>
      <c r="G21" s="17">
        <f>ROUND(('фонд начисленной заработной пла'!G22/'среднесписочная численность'!G19/12)*1000,1)</f>
        <v>28866.7</v>
      </c>
      <c r="H21" s="18">
        <f t="shared" ref="H21" si="34">ROUND(G21/E21*100,1)</f>
        <v>103.8</v>
      </c>
      <c r="I21" s="17">
        <f>ROUND(('фонд начисленной заработной пла'!I22/'среднесписочная численность'!I19/12)*1000,1)</f>
        <v>30022.2</v>
      </c>
      <c r="J21" s="18">
        <f t="shared" ref="J21" si="35">ROUND(I21/G21*100,1)</f>
        <v>104</v>
      </c>
      <c r="K21" s="17">
        <f>ROUND(('фонд начисленной заработной пла'!K22/'среднесписочная численность'!K19/12)*1000,1)</f>
        <v>31283.3</v>
      </c>
      <c r="L21" s="18">
        <f t="shared" ref="L21" si="36">ROUND(K21/I21*100,1)</f>
        <v>104.2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x14ac:dyDescent="0.25">
      <c r="A22" s="44" t="s">
        <v>0</v>
      </c>
      <c r="B22" s="45"/>
      <c r="C22" s="46"/>
      <c r="D22" s="40"/>
      <c r="E22" s="46"/>
      <c r="F22" s="40"/>
      <c r="G22" s="46"/>
      <c r="H22" s="40"/>
      <c r="I22" s="46"/>
      <c r="J22" s="40"/>
      <c r="K22" s="46"/>
      <c r="L22" s="40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x14ac:dyDescent="0.25">
      <c r="A23" s="44" t="s">
        <v>10</v>
      </c>
      <c r="B23" s="35">
        <f>ROUND(('фонд начисленной заработной пла'!B24/'среднесписочная численность'!B22/12)*1000,1)</f>
        <v>14541.7</v>
      </c>
      <c r="C23" s="35">
        <f>ROUND(('фонд начисленной заработной пла'!C24/'среднесписочная численность'!C22/12)*1000,1)</f>
        <v>16212.5</v>
      </c>
      <c r="D23" s="36">
        <f t="shared" si="19"/>
        <v>111.5</v>
      </c>
      <c r="E23" s="35">
        <f>ROUND(('фонд начисленной заработной пла'!E24/'среднесписочная численность'!E22/12)*1000,1)</f>
        <v>18226.400000000001</v>
      </c>
      <c r="F23" s="36">
        <f t="shared" ref="F23:F25" si="37">ROUND(E23/C23*100,1)</f>
        <v>112.4</v>
      </c>
      <c r="G23" s="35">
        <f>ROUND(('фонд начисленной заработной пла'!G24/'среднесписочная численность'!G22/12)*1000,1)</f>
        <v>17823.599999999999</v>
      </c>
      <c r="H23" s="36">
        <f t="shared" ref="H23" si="38">ROUND(G23/E23*100,1)</f>
        <v>97.8</v>
      </c>
      <c r="I23" s="35">
        <f>ROUND(('фонд начисленной заработной пла'!I24/'среднесписочная численность'!I22/12)*1000,1)</f>
        <v>18838.900000000001</v>
      </c>
      <c r="J23" s="36">
        <f t="shared" ref="J23" si="39">ROUND(I23/G23*100,1)</f>
        <v>105.7</v>
      </c>
      <c r="K23" s="35">
        <f>ROUND(('фонд начисленной заработной пла'!K24/'среднесписочная численность'!K22/12)*1000,1)</f>
        <v>19987.5</v>
      </c>
      <c r="L23" s="36">
        <f t="shared" ref="L23" si="40">ROUND(K23/I23*100,1)</f>
        <v>106.1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ht="16.5" customHeight="1" x14ac:dyDescent="0.25">
      <c r="A24" s="15" t="str">
        <f>'фонд начисленной заработной пла'!A25</f>
        <v>МКУ "Алексеевский детский сад"</v>
      </c>
      <c r="B24" s="17">
        <f>ROUND(('фонд начисленной заработной пла'!B25/'среднесписочная численность'!B23/12)*1000,1)</f>
        <v>14541.7</v>
      </c>
      <c r="C24" s="17">
        <f>ROUND(('фонд начисленной заработной пла'!C25/'среднесписочная численность'!C23/12)*1000,1)</f>
        <v>16212.5</v>
      </c>
      <c r="D24" s="18">
        <f t="shared" ref="D24" si="41">ROUND(C24/B24*100,1)</f>
        <v>111.5</v>
      </c>
      <c r="E24" s="17">
        <f>ROUND(('фонд начисленной заработной пла'!E25/'среднесписочная численность'!E23/12)*1000,1)</f>
        <v>18226.400000000001</v>
      </c>
      <c r="F24" s="18">
        <f t="shared" ref="F24" si="42">ROUND(E24/C24*100,1)</f>
        <v>112.4</v>
      </c>
      <c r="G24" s="17">
        <f>ROUND(('фонд начисленной заработной пла'!G25/'среднесписочная численность'!G23/12)*1000,1)</f>
        <v>17823.599999999999</v>
      </c>
      <c r="H24" s="18">
        <f t="shared" ref="H24" si="43">ROUND(G24/E24*100,1)</f>
        <v>97.8</v>
      </c>
      <c r="I24" s="17">
        <f>ROUND(('фонд начисленной заработной пла'!I25/'среднесписочная численность'!I23/12)*1000,1)</f>
        <v>18838.900000000001</v>
      </c>
      <c r="J24" s="18">
        <f t="shared" ref="J24" si="44">ROUND(I24/G24*100,1)</f>
        <v>105.7</v>
      </c>
      <c r="K24" s="17">
        <f>ROUND(('фонд начисленной заработной пла'!K25/'среднесписочная численность'!K23/12)*1000,1)</f>
        <v>19987.5</v>
      </c>
      <c r="L24" s="18">
        <f t="shared" ref="L24" si="45">ROUND(K24/I24*100,1)</f>
        <v>106.1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ht="30" customHeight="1" x14ac:dyDescent="0.25">
      <c r="A25" s="48" t="s">
        <v>11</v>
      </c>
      <c r="B25" s="35">
        <f>ROUND(('фонд начисленной заработной пла'!B26/'среднесписочная численность'!B24/12)*1000,1)</f>
        <v>15031.7</v>
      </c>
      <c r="C25" s="35">
        <f>ROUND(('фонд начисленной заработной пла'!C26/'среднесписочная численность'!C24/12)*1000,1)</f>
        <v>15746.7</v>
      </c>
      <c r="D25" s="36">
        <f t="shared" ref="D25" si="46">ROUND(C25/B25*100,1)</f>
        <v>104.8</v>
      </c>
      <c r="E25" s="35">
        <f>ROUND(('фонд начисленной заработной пла'!E26/'среднесписочная численность'!E24/12)*1000,1)</f>
        <v>16218.3</v>
      </c>
      <c r="F25" s="36">
        <f t="shared" si="37"/>
        <v>103</v>
      </c>
      <c r="G25" s="35">
        <f>ROUND(('фонд начисленной заработной пла'!G26/'среднесписочная численность'!G24/12)*1000,1)</f>
        <v>16835</v>
      </c>
      <c r="H25" s="36">
        <f t="shared" si="20"/>
        <v>103.8</v>
      </c>
      <c r="I25" s="35">
        <f>ROUND(('фонд начисленной заработной пла'!I26/'среднесписочная численность'!I24/12)*1000,1)</f>
        <v>17508.3</v>
      </c>
      <c r="J25" s="36">
        <f t="shared" si="21"/>
        <v>104</v>
      </c>
      <c r="K25" s="35">
        <f>ROUND(('фонд начисленной заработной пла'!K26/'среднесписочная численность'!K24/12)*1000,1)</f>
        <v>18243.3</v>
      </c>
      <c r="L25" s="36">
        <f t="shared" si="22"/>
        <v>104.2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 ht="18" customHeight="1" x14ac:dyDescent="0.25">
      <c r="A26" s="15" t="str">
        <f>'фонд начисленной заработной пла'!A27</f>
        <v>МКУ "Александровский Дом культуры"</v>
      </c>
      <c r="B26" s="17">
        <f>ROUND(('фонд начисленной заработной пла'!B27/'среднесписочная численность'!B25/12)*1000,1)</f>
        <v>15031.7</v>
      </c>
      <c r="C26" s="17">
        <f>ROUND(('фонд начисленной заработной пла'!C27/'среднесписочная численность'!C25/12)*1000,1)</f>
        <v>15746.7</v>
      </c>
      <c r="D26" s="18">
        <f t="shared" ref="D26" si="47">ROUND(C26/B26*100,1)</f>
        <v>104.8</v>
      </c>
      <c r="E26" s="17">
        <f>ROUND(('фонд начисленной заработной пла'!E27/'среднесписочная численность'!E25/12)*1000,1)</f>
        <v>16218.3</v>
      </c>
      <c r="F26" s="18">
        <f t="shared" ref="F26" si="48">ROUND(E26/C26*100,1)</f>
        <v>103</v>
      </c>
      <c r="G26" s="17">
        <f>ROUND(('фонд начисленной заработной пла'!G27/'среднесписочная численность'!G25/12)*1000,1)</f>
        <v>16835</v>
      </c>
      <c r="H26" s="18">
        <f t="shared" ref="H26" si="49">ROUND(G26/E26*100,1)</f>
        <v>103.8</v>
      </c>
      <c r="I26" s="17">
        <f>ROUND(('фонд начисленной заработной пла'!I27/'среднесписочная численность'!I25/12)*1000,1)</f>
        <v>17508.3</v>
      </c>
      <c r="J26" s="18">
        <f t="shared" ref="J26" si="50">ROUND(I26/G26*100,1)</f>
        <v>104</v>
      </c>
      <c r="K26" s="17">
        <f>ROUND(('фонд начисленной заработной пла'!K27/'среднесписочная численность'!K25/12)*1000,1)</f>
        <v>18243.3</v>
      </c>
      <c r="L26" s="18">
        <f t="shared" ref="L26" si="51">ROUND(K26/I26*100,1)</f>
        <v>104.2</v>
      </c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x14ac:dyDescent="0.25">
      <c r="A27" s="8"/>
      <c r="B27" s="11"/>
      <c r="C27" s="12"/>
      <c r="D27" s="7"/>
      <c r="E27" s="12"/>
      <c r="F27" s="7"/>
      <c r="G27" s="12"/>
      <c r="H27" s="7"/>
      <c r="I27" s="12"/>
      <c r="J27" s="7"/>
      <c r="K27" s="12"/>
      <c r="L27" s="7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x14ac:dyDescent="0.25">
      <c r="A28" s="42" t="s">
        <v>48</v>
      </c>
      <c r="B28" s="11"/>
      <c r="C28" s="12"/>
      <c r="D28" s="7"/>
      <c r="E28" s="12"/>
      <c r="F28" s="7"/>
      <c r="G28" s="12"/>
      <c r="H28" s="7"/>
      <c r="I28" s="12"/>
      <c r="J28" s="7"/>
      <c r="K28" s="12"/>
      <c r="L28" s="7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 x14ac:dyDescent="0.25">
      <c r="A29" s="43" t="s">
        <v>49</v>
      </c>
      <c r="B29" s="11"/>
      <c r="C29" s="12"/>
      <c r="D29" s="7"/>
      <c r="E29" s="12"/>
      <c r="F29" s="7"/>
      <c r="G29" s="12"/>
      <c r="H29" s="7"/>
      <c r="I29" s="12"/>
      <c r="J29" s="7"/>
      <c r="K29" s="12"/>
      <c r="L29" s="7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ht="15.75" customHeight="1" x14ac:dyDescent="0.25">
      <c r="A30" s="41" t="str">
        <f>'фонд начисленной заработной пла'!A31</f>
        <v>Алексеевский сельсовет</v>
      </c>
      <c r="B30" s="39">
        <f>ROUND(('фонд начисленной заработной пла'!B31/'среднесписочная численность'!B29/12)*1000,1)</f>
        <v>27561.7</v>
      </c>
      <c r="C30" s="39">
        <f>ROUND(('фонд начисленной заработной пла'!C31/'среднесписочная численность'!C29/12)*1000,1)</f>
        <v>31278</v>
      </c>
      <c r="D30" s="40">
        <f t="shared" ref="D30" si="52">ROUND(C30/B30*100,1)</f>
        <v>113.5</v>
      </c>
      <c r="E30" s="39">
        <f>ROUND(('фонд начисленной заработной пла'!E31/'среднесписочная численность'!E29/12)*1000,1)</f>
        <v>33297.1</v>
      </c>
      <c r="F30" s="40">
        <f t="shared" ref="F30" si="53">ROUND(E30/C30*100,1)</f>
        <v>106.5</v>
      </c>
      <c r="G30" s="39">
        <f>ROUND(('фонд начисленной заработной пла'!G31/'среднесписочная численность'!G29/12)*1000,1)</f>
        <v>35958.5</v>
      </c>
      <c r="H30" s="40">
        <f t="shared" si="20"/>
        <v>108</v>
      </c>
      <c r="I30" s="39">
        <f>ROUND(('фонд начисленной заработной пла'!I31/'среднесписочная численность'!I29/12)*1000,1)</f>
        <v>38607.300000000003</v>
      </c>
      <c r="J30" s="40">
        <f t="shared" si="21"/>
        <v>107.4</v>
      </c>
      <c r="K30" s="39">
        <f>ROUND(('фонд начисленной заработной пла'!K31/'среднесписочная численность'!K29/12)*1000,1)</f>
        <v>41604.199999999997</v>
      </c>
      <c r="L30" s="40">
        <f t="shared" si="22"/>
        <v>107.8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 s="3" customFormat="1" ht="94.5" customHeight="1" x14ac:dyDescent="0.25">
      <c r="A31" s="66" t="s">
        <v>26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</row>
    <row r="32" spans="1:23" ht="28.5" customHeight="1" x14ac:dyDescent="0.25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4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spans="1:23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1:23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1:23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1:23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1:23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1:23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1:23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1:23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1:23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1:23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1:23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1:23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1:23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3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1:23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1:23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1:23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1:23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1:23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1:23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1:23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1:23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1:23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1:23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1:23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1:23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1:23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1:23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1:23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1:23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1:23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1:23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1:23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</row>
    <row r="480" spans="1:23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</row>
    <row r="481" spans="1:23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</row>
    <row r="482" spans="1:23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</row>
    <row r="483" spans="1:23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</row>
    <row r="484" spans="1:23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</row>
    <row r="485" spans="1:23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</row>
    <row r="486" spans="1:23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</row>
    <row r="487" spans="1:23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</row>
    <row r="488" spans="1:23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</row>
    <row r="489" spans="1:23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</row>
    <row r="490" spans="1:23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</row>
    <row r="491" spans="1:23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</row>
    <row r="492" spans="1:23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</row>
    <row r="493" spans="1:23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</row>
    <row r="494" spans="1:23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</row>
    <row r="495" spans="1:23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</row>
    <row r="496" spans="1:23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</row>
    <row r="497" spans="1:23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</row>
    <row r="498" spans="1:23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</row>
    <row r="499" spans="1:23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</row>
    <row r="500" spans="1:23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</row>
    <row r="501" spans="1:23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</row>
    <row r="502" spans="1:23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</row>
    <row r="503" spans="1:23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</row>
    <row r="504" spans="1:23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</row>
    <row r="505" spans="1:23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</row>
    <row r="506" spans="1:23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</row>
    <row r="507" spans="1:23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</row>
    <row r="508" spans="1:23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</row>
    <row r="509" spans="1:23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</row>
    <row r="510" spans="1:23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</row>
    <row r="511" spans="1:23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</row>
    <row r="512" spans="1:23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</row>
    <row r="513" spans="1:23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</row>
    <row r="514" spans="1:23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</row>
    <row r="515" spans="1:23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</row>
    <row r="516" spans="1:23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</row>
    <row r="517" spans="1:23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</row>
    <row r="518" spans="1:23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</row>
    <row r="519" spans="1:23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</row>
    <row r="520" spans="1:23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</row>
    <row r="521" spans="1:23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</row>
    <row r="522" spans="1:23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</row>
    <row r="523" spans="1:23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</row>
    <row r="524" spans="1:23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</row>
    <row r="525" spans="1:23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</row>
  </sheetData>
  <sheetProtection formatCells="0" formatColumns="0" formatRows="0" insertColumns="0" insertRows="0" insertHyperlinks="0" deleteColumns="0" deleteRows="0" selectLockedCells="1" sort="0" autoFilter="0" pivotTables="0"/>
  <mergeCells count="12">
    <mergeCell ref="C4:D4"/>
    <mergeCell ref="A31:K32"/>
    <mergeCell ref="K6:L6"/>
    <mergeCell ref="I1:J1"/>
    <mergeCell ref="A6:A7"/>
    <mergeCell ref="C6:D6"/>
    <mergeCell ref="E6:F6"/>
    <mergeCell ref="G6:H6"/>
    <mergeCell ref="I6:J6"/>
    <mergeCell ref="A2:K2"/>
    <mergeCell ref="A3:K3"/>
    <mergeCell ref="K1:L1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50" orientation="portrait" horizontalDpi="180" verticalDpi="180" r:id="rId1"/>
  <headerFooter>
    <oddFooter>&amp;C&amp;P&amp;R&amp;F</oddFooter>
  </headerFooter>
  <ignoredErrors>
    <ignoredError sqref="B30:C30 E30 G3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workbookViewId="0">
      <selection activeCell="I14" sqref="I14"/>
    </sheetView>
  </sheetViews>
  <sheetFormatPr defaultRowHeight="15" x14ac:dyDescent="0.25"/>
  <cols>
    <col min="1" max="1" width="41.7109375" customWidth="1"/>
    <col min="2" max="3" width="10.7109375" bestFit="1" customWidth="1"/>
    <col min="5" max="5" width="10.7109375" bestFit="1" customWidth="1"/>
    <col min="7" max="7" width="10.7109375" bestFit="1" customWidth="1"/>
    <col min="9" max="9" width="10.7109375" bestFit="1" customWidth="1"/>
    <col min="11" max="11" width="10.7109375" bestFit="1" customWidth="1"/>
  </cols>
  <sheetData>
    <row r="1" spans="1:12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65"/>
      <c r="L1" s="65"/>
    </row>
    <row r="2" spans="1:12" ht="15.75" x14ac:dyDescent="0.25">
      <c r="A2" s="67" t="s">
        <v>14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3"/>
    </row>
    <row r="3" spans="1:12" ht="15.75" x14ac:dyDescent="0.25">
      <c r="A3" s="67" t="s">
        <v>34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3"/>
    </row>
    <row r="4" spans="1:12" ht="15.75" x14ac:dyDescent="0.25">
      <c r="A4" s="51"/>
      <c r="B4" s="51"/>
      <c r="C4" s="68" t="s">
        <v>16</v>
      </c>
      <c r="D4" s="68"/>
      <c r="E4" s="51"/>
      <c r="F4" s="51"/>
      <c r="G4" s="51"/>
      <c r="H4" s="51"/>
      <c r="I4" s="51"/>
      <c r="J4" s="51"/>
      <c r="K4" s="51"/>
      <c r="L4" s="1"/>
    </row>
    <row r="5" spans="1:12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22.5" x14ac:dyDescent="0.25">
      <c r="A6" s="71" t="s">
        <v>35</v>
      </c>
      <c r="B6" s="56" t="s">
        <v>21</v>
      </c>
      <c r="C6" s="72" t="s">
        <v>23</v>
      </c>
      <c r="D6" s="73"/>
      <c r="E6" s="69" t="s">
        <v>24</v>
      </c>
      <c r="F6" s="70"/>
      <c r="G6" s="69" t="s">
        <v>20</v>
      </c>
      <c r="H6" s="70"/>
      <c r="I6" s="69" t="s">
        <v>22</v>
      </c>
      <c r="J6" s="70"/>
      <c r="K6" s="69" t="s">
        <v>25</v>
      </c>
      <c r="L6" s="70"/>
    </row>
    <row r="7" spans="1:12" ht="56.25" x14ac:dyDescent="0.25">
      <c r="A7" s="71"/>
      <c r="B7" s="56" t="s">
        <v>5</v>
      </c>
      <c r="C7" s="56" t="s">
        <v>5</v>
      </c>
      <c r="D7" s="56" t="s">
        <v>4</v>
      </c>
      <c r="E7" s="56" t="s">
        <v>5</v>
      </c>
      <c r="F7" s="56" t="s">
        <v>4</v>
      </c>
      <c r="G7" s="56" t="s">
        <v>5</v>
      </c>
      <c r="H7" s="56" t="s">
        <v>4</v>
      </c>
      <c r="I7" s="56" t="s">
        <v>5</v>
      </c>
      <c r="J7" s="56" t="s">
        <v>4</v>
      </c>
      <c r="K7" s="56" t="s">
        <v>5</v>
      </c>
      <c r="L7" s="56" t="s">
        <v>4</v>
      </c>
    </row>
    <row r="8" spans="1:12" x14ac:dyDescent="0.25">
      <c r="A8" s="57" t="s">
        <v>36</v>
      </c>
      <c r="B8" s="58">
        <v>1278747.0999999996</v>
      </c>
      <c r="C8" s="58">
        <v>1389867.4000000001</v>
      </c>
      <c r="D8" s="58">
        <v>108.7</v>
      </c>
      <c r="E8" s="58">
        <v>1664144.3000000003</v>
      </c>
      <c r="F8" s="58">
        <v>119.7</v>
      </c>
      <c r="G8" s="58">
        <v>1899132.7000000002</v>
      </c>
      <c r="H8" s="58">
        <v>114.1</v>
      </c>
      <c r="I8" s="58">
        <v>1979073.3000000003</v>
      </c>
      <c r="J8" s="58">
        <v>104.2</v>
      </c>
      <c r="K8" s="58">
        <v>2057301.4848000002</v>
      </c>
      <c r="L8" s="58">
        <v>104</v>
      </c>
    </row>
    <row r="9" spans="1:12" x14ac:dyDescent="0.25">
      <c r="A9" s="57" t="s">
        <v>37</v>
      </c>
      <c r="B9" s="58">
        <v>1278747.0999999996</v>
      </c>
      <c r="C9" s="58">
        <v>1389867.4000000001</v>
      </c>
      <c r="D9" s="58">
        <v>108.7</v>
      </c>
      <c r="E9" s="58">
        <v>1664144.3000000003</v>
      </c>
      <c r="F9" s="58">
        <v>119.7</v>
      </c>
      <c r="G9" s="58">
        <v>1882549.9000000001</v>
      </c>
      <c r="H9" s="58">
        <v>113.1</v>
      </c>
      <c r="I9" s="58">
        <v>1942790.9999999995</v>
      </c>
      <c r="J9" s="58">
        <v>103.2</v>
      </c>
      <c r="K9" s="58">
        <v>2001096.6</v>
      </c>
      <c r="L9" s="58">
        <v>103</v>
      </c>
    </row>
    <row r="10" spans="1:12" x14ac:dyDescent="0.25">
      <c r="A10" s="6"/>
      <c r="B10" s="21"/>
      <c r="C10" s="21"/>
      <c r="D10" s="21"/>
      <c r="E10" s="21"/>
      <c r="F10" s="21"/>
      <c r="G10" s="18"/>
      <c r="H10" s="18"/>
      <c r="I10" s="18"/>
      <c r="J10" s="18"/>
      <c r="K10" s="18"/>
      <c r="L10" s="18"/>
    </row>
    <row r="11" spans="1:12" ht="51.75" customHeight="1" x14ac:dyDescent="0.3">
      <c r="A11" s="76" t="s">
        <v>38</v>
      </c>
      <c r="B11" s="77"/>
      <c r="C11" s="77"/>
      <c r="D11" s="77"/>
      <c r="E11" s="59"/>
      <c r="F11" s="59"/>
      <c r="G11" s="59"/>
      <c r="H11" s="78" t="s">
        <v>39</v>
      </c>
      <c r="I11" s="78"/>
      <c r="J11" s="77"/>
      <c r="K11" s="60"/>
      <c r="L11" s="60"/>
    </row>
    <row r="12" spans="1:12" ht="16.5" x14ac:dyDescent="0.25">
      <c r="A12" s="61" t="s">
        <v>41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</row>
    <row r="13" spans="1:12" x14ac:dyDescent="0.25">
      <c r="A13" s="6"/>
      <c r="B13" s="21"/>
      <c r="C13" s="21"/>
      <c r="D13" s="21"/>
      <c r="E13" s="21"/>
      <c r="F13" s="21"/>
      <c r="G13" s="18"/>
      <c r="H13" s="18"/>
      <c r="I13" s="18"/>
      <c r="J13" s="18"/>
      <c r="K13" s="18"/>
      <c r="L13" s="18"/>
    </row>
    <row r="14" spans="1:12" x14ac:dyDescent="0.25">
      <c r="A14" s="50"/>
      <c r="B14" s="9"/>
      <c r="C14" s="9"/>
      <c r="D14" s="9"/>
      <c r="E14" s="9"/>
      <c r="F14" s="9"/>
      <c r="G14" s="10"/>
      <c r="H14" s="10"/>
      <c r="I14" s="10"/>
      <c r="J14" s="10"/>
      <c r="K14" s="10"/>
      <c r="L14" s="10"/>
    </row>
    <row r="15" spans="1:12" x14ac:dyDescent="0.25">
      <c r="A15" s="30"/>
      <c r="B15" s="29"/>
      <c r="C15" s="29"/>
      <c r="D15" s="31"/>
      <c r="E15" s="29"/>
      <c r="F15" s="31"/>
      <c r="G15" s="29"/>
      <c r="H15" s="31"/>
      <c r="I15" s="29"/>
      <c r="J15" s="31"/>
      <c r="K15" s="29"/>
      <c r="L15" s="31"/>
    </row>
    <row r="16" spans="1:12" ht="15.75" x14ac:dyDescent="0.25">
      <c r="A16" s="67" t="s">
        <v>15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3"/>
    </row>
    <row r="17" spans="1:12" ht="15.75" x14ac:dyDescent="0.25">
      <c r="A17" s="67" t="s">
        <v>34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3"/>
    </row>
    <row r="18" spans="1:12" ht="15.75" x14ac:dyDescent="0.25">
      <c r="A18" s="14"/>
      <c r="B18" s="14"/>
      <c r="C18" s="74"/>
      <c r="D18" s="74"/>
      <c r="E18" s="14"/>
      <c r="F18" s="14"/>
      <c r="G18" s="14"/>
      <c r="H18" s="14"/>
      <c r="I18" s="14"/>
      <c r="J18" s="14"/>
      <c r="K18" s="1"/>
      <c r="L18" s="1"/>
    </row>
    <row r="19" spans="1:12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ht="22.5" x14ac:dyDescent="0.25">
      <c r="A20" s="71" t="s">
        <v>35</v>
      </c>
      <c r="B20" s="56" t="s">
        <v>21</v>
      </c>
      <c r="C20" s="72" t="s">
        <v>23</v>
      </c>
      <c r="D20" s="73"/>
      <c r="E20" s="69" t="s">
        <v>24</v>
      </c>
      <c r="F20" s="70"/>
      <c r="G20" s="69" t="s">
        <v>20</v>
      </c>
      <c r="H20" s="70"/>
      <c r="I20" s="69" t="s">
        <v>22</v>
      </c>
      <c r="J20" s="70"/>
      <c r="K20" s="69" t="s">
        <v>25</v>
      </c>
      <c r="L20" s="70"/>
    </row>
    <row r="21" spans="1:12" ht="45" x14ac:dyDescent="0.25">
      <c r="A21" s="71"/>
      <c r="B21" s="56" t="s">
        <v>17</v>
      </c>
      <c r="C21" s="56" t="s">
        <v>17</v>
      </c>
      <c r="D21" s="56" t="s">
        <v>4</v>
      </c>
      <c r="E21" s="56" t="s">
        <v>17</v>
      </c>
      <c r="F21" s="56" t="s">
        <v>4</v>
      </c>
      <c r="G21" s="56" t="s">
        <v>17</v>
      </c>
      <c r="H21" s="56" t="s">
        <v>4</v>
      </c>
      <c r="I21" s="56" t="s">
        <v>17</v>
      </c>
      <c r="J21" s="56" t="s">
        <v>4</v>
      </c>
      <c r="K21" s="56" t="s">
        <v>17</v>
      </c>
      <c r="L21" s="56" t="s">
        <v>4</v>
      </c>
    </row>
    <row r="22" spans="1:12" x14ac:dyDescent="0.25">
      <c r="A22" s="57" t="s">
        <v>36</v>
      </c>
      <c r="B22" s="62">
        <v>3785</v>
      </c>
      <c r="C22" s="62">
        <v>3783</v>
      </c>
      <c r="D22" s="58">
        <v>99.9</v>
      </c>
      <c r="E22" s="62">
        <v>3988</v>
      </c>
      <c r="F22" s="58">
        <v>105.4</v>
      </c>
      <c r="G22" s="62">
        <v>4268</v>
      </c>
      <c r="H22" s="58">
        <v>107</v>
      </c>
      <c r="I22" s="62">
        <v>4268</v>
      </c>
      <c r="J22" s="58">
        <v>100</v>
      </c>
      <c r="K22" s="62">
        <v>4268</v>
      </c>
      <c r="L22" s="58">
        <v>100</v>
      </c>
    </row>
    <row r="23" spans="1:12" x14ac:dyDescent="0.25">
      <c r="A23" s="57" t="s">
        <v>37</v>
      </c>
      <c r="B23" s="62">
        <v>3785</v>
      </c>
      <c r="C23" s="62">
        <v>3783</v>
      </c>
      <c r="D23" s="58">
        <v>99.9</v>
      </c>
      <c r="E23" s="62">
        <v>3988</v>
      </c>
      <c r="F23" s="58">
        <v>105.4</v>
      </c>
      <c r="G23" s="62">
        <v>4268</v>
      </c>
      <c r="H23" s="58">
        <v>107</v>
      </c>
      <c r="I23" s="62">
        <v>4268</v>
      </c>
      <c r="J23" s="58">
        <v>100</v>
      </c>
      <c r="K23" s="62">
        <v>4268</v>
      </c>
      <c r="L23" s="58">
        <v>100</v>
      </c>
    </row>
    <row r="24" spans="1:12" x14ac:dyDescent="0.25">
      <c r="A24" s="15"/>
      <c r="B24" s="63"/>
      <c r="C24" s="64"/>
      <c r="D24" s="18"/>
      <c r="E24" s="64"/>
      <c r="F24" s="18"/>
      <c r="G24" s="64"/>
      <c r="H24" s="18"/>
      <c r="I24" s="64"/>
      <c r="J24" s="18"/>
      <c r="K24" s="64"/>
      <c r="L24" s="18"/>
    </row>
    <row r="25" spans="1:12" x14ac:dyDescent="0.25">
      <c r="A25" s="15"/>
      <c r="B25" s="63"/>
      <c r="C25" s="64"/>
      <c r="D25" s="18"/>
      <c r="E25" s="64"/>
      <c r="F25" s="18"/>
      <c r="G25" s="64"/>
      <c r="H25" s="18"/>
      <c r="I25" s="64"/>
      <c r="J25" s="18"/>
      <c r="K25" s="64"/>
      <c r="L25" s="18"/>
    </row>
    <row r="26" spans="1:12" x14ac:dyDescent="0.25">
      <c r="A26" s="30"/>
      <c r="B26" s="32"/>
      <c r="C26" s="32"/>
      <c r="D26" s="31"/>
      <c r="E26" s="33"/>
      <c r="F26" s="31"/>
      <c r="G26" s="33"/>
      <c r="H26" s="31"/>
      <c r="I26" s="33"/>
      <c r="J26" s="31"/>
      <c r="K26" s="32"/>
      <c r="L26" s="31"/>
    </row>
    <row r="27" spans="1:12" ht="45.75" customHeight="1" x14ac:dyDescent="0.3">
      <c r="A27" s="76" t="s">
        <v>38</v>
      </c>
      <c r="B27" s="77"/>
      <c r="C27" s="77"/>
      <c r="D27" s="77"/>
      <c r="E27" s="59"/>
      <c r="F27" s="59"/>
      <c r="G27" s="59"/>
      <c r="H27" s="78" t="s">
        <v>39</v>
      </c>
      <c r="I27" s="78"/>
      <c r="J27" s="77"/>
      <c r="K27" s="60"/>
      <c r="L27" s="60"/>
    </row>
    <row r="28" spans="1:12" ht="16.5" x14ac:dyDescent="0.25">
      <c r="A28" s="61" t="s">
        <v>41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</row>
    <row r="29" spans="1:12" x14ac:dyDescent="0.25">
      <c r="A29" s="15"/>
      <c r="B29" s="63"/>
      <c r="C29" s="64"/>
      <c r="D29" s="18"/>
      <c r="E29" s="64"/>
      <c r="F29" s="18"/>
      <c r="G29" s="64"/>
      <c r="H29" s="18"/>
      <c r="I29" s="64"/>
      <c r="J29" s="18"/>
      <c r="K29" s="64"/>
      <c r="L29" s="18"/>
    </row>
    <row r="30" spans="1:12" x14ac:dyDescent="0.25">
      <c r="A30" s="15"/>
      <c r="B30" s="63"/>
      <c r="C30" s="64"/>
      <c r="D30" s="18"/>
      <c r="E30" s="64"/>
      <c r="F30" s="18"/>
      <c r="G30" s="64"/>
      <c r="H30" s="18"/>
      <c r="I30" s="64"/>
      <c r="J30" s="18"/>
      <c r="K30" s="64"/>
      <c r="L30" s="18"/>
    </row>
    <row r="31" spans="1:12" ht="15.75" x14ac:dyDescent="0.25">
      <c r="A31" s="67" t="s">
        <v>18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3"/>
    </row>
    <row r="32" spans="1:12" ht="15.75" x14ac:dyDescent="0.25">
      <c r="A32" s="67" t="s">
        <v>34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3"/>
    </row>
    <row r="33" spans="1:12" ht="15.75" x14ac:dyDescent="0.25">
      <c r="A33" s="14"/>
      <c r="B33" s="14"/>
      <c r="C33" s="74" t="s">
        <v>16</v>
      </c>
      <c r="D33" s="74"/>
      <c r="E33" s="14"/>
      <c r="F33" s="14"/>
      <c r="G33" s="14"/>
      <c r="H33" s="14"/>
      <c r="I33" s="14"/>
      <c r="J33" s="14"/>
      <c r="K33" s="1"/>
      <c r="L33" s="1"/>
    </row>
    <row r="34" spans="1:12" ht="15.75" x14ac:dyDescent="0.25">
      <c r="A34" s="14"/>
      <c r="B34" s="14"/>
      <c r="C34" s="52"/>
      <c r="D34" s="52"/>
      <c r="E34" s="14"/>
      <c r="F34" s="14"/>
      <c r="G34" s="14"/>
      <c r="H34" s="14"/>
      <c r="I34" s="14"/>
      <c r="J34" s="14"/>
      <c r="K34" s="1"/>
      <c r="L34" s="1"/>
    </row>
    <row r="35" spans="1:12" ht="22.5" x14ac:dyDescent="0.25">
      <c r="A35" s="71" t="s">
        <v>1</v>
      </c>
      <c r="B35" s="56" t="s">
        <v>21</v>
      </c>
      <c r="C35" s="72" t="s">
        <v>23</v>
      </c>
      <c r="D35" s="73"/>
      <c r="E35" s="69" t="s">
        <v>24</v>
      </c>
      <c r="F35" s="70"/>
      <c r="G35" s="69" t="s">
        <v>20</v>
      </c>
      <c r="H35" s="70"/>
      <c r="I35" s="69" t="s">
        <v>22</v>
      </c>
      <c r="J35" s="70"/>
      <c r="K35" s="69" t="s">
        <v>25</v>
      </c>
      <c r="L35" s="70"/>
    </row>
    <row r="36" spans="1:12" ht="45" x14ac:dyDescent="0.25">
      <c r="A36" s="71"/>
      <c r="B36" s="56" t="s">
        <v>19</v>
      </c>
      <c r="C36" s="56" t="s">
        <v>19</v>
      </c>
      <c r="D36" s="56" t="s">
        <v>4</v>
      </c>
      <c r="E36" s="56" t="s">
        <v>19</v>
      </c>
      <c r="F36" s="56" t="s">
        <v>4</v>
      </c>
      <c r="G36" s="56" t="s">
        <v>19</v>
      </c>
      <c r="H36" s="56" t="s">
        <v>4</v>
      </c>
      <c r="I36" s="56" t="s">
        <v>19</v>
      </c>
      <c r="J36" s="56" t="s">
        <v>4</v>
      </c>
      <c r="K36" s="56" t="s">
        <v>19</v>
      </c>
      <c r="L36" s="56" t="s">
        <v>4</v>
      </c>
    </row>
    <row r="37" spans="1:12" x14ac:dyDescent="0.25">
      <c r="A37" s="57" t="s">
        <v>36</v>
      </c>
      <c r="B37" s="58">
        <v>28153.8</v>
      </c>
      <c r="C37" s="58">
        <v>30616.5</v>
      </c>
      <c r="D37" s="58">
        <v>108.7</v>
      </c>
      <c r="E37" s="58">
        <v>34774</v>
      </c>
      <c r="F37" s="58">
        <v>113.6</v>
      </c>
      <c r="G37" s="58">
        <v>37080.800000000003</v>
      </c>
      <c r="H37" s="58">
        <v>106.6</v>
      </c>
      <c r="I37" s="58">
        <v>38641.699999999997</v>
      </c>
      <c r="J37" s="58">
        <v>104.2</v>
      </c>
      <c r="K37" s="58">
        <v>40169.1</v>
      </c>
      <c r="L37" s="58">
        <v>104</v>
      </c>
    </row>
    <row r="38" spans="1:12" x14ac:dyDescent="0.25">
      <c r="A38" s="57" t="s">
        <v>37</v>
      </c>
      <c r="B38" s="58">
        <v>28153.8</v>
      </c>
      <c r="C38" s="58">
        <v>30616.5</v>
      </c>
      <c r="D38" s="58">
        <v>108.7</v>
      </c>
      <c r="E38" s="58">
        <v>34774</v>
      </c>
      <c r="F38" s="58">
        <v>113.6</v>
      </c>
      <c r="G38" s="58">
        <v>36757.1</v>
      </c>
      <c r="H38" s="58">
        <v>105.7</v>
      </c>
      <c r="I38" s="58">
        <v>37933.300000000003</v>
      </c>
      <c r="J38" s="58">
        <v>103.2</v>
      </c>
      <c r="K38" s="58">
        <v>39071.699999999997</v>
      </c>
      <c r="L38" s="58">
        <v>103</v>
      </c>
    </row>
    <row r="39" spans="1:12" x14ac:dyDescent="0.25">
      <c r="A39" s="15"/>
      <c r="B39" s="63"/>
      <c r="C39" s="64"/>
      <c r="D39" s="18"/>
      <c r="E39" s="64"/>
      <c r="F39" s="18"/>
      <c r="G39" s="64"/>
      <c r="H39" s="18"/>
      <c r="I39" s="64"/>
      <c r="J39" s="18"/>
      <c r="K39" s="64"/>
      <c r="L39" s="18"/>
    </row>
    <row r="40" spans="1:12" x14ac:dyDescent="0.25">
      <c r="A40" s="30"/>
      <c r="B40" s="32"/>
      <c r="C40" s="32"/>
      <c r="D40" s="31"/>
      <c r="E40" s="33"/>
      <c r="F40" s="31"/>
      <c r="G40" s="33"/>
      <c r="H40" s="31"/>
      <c r="I40" s="33"/>
      <c r="J40" s="31"/>
      <c r="K40" s="32"/>
      <c r="L40" s="31"/>
    </row>
    <row r="41" spans="1:12" ht="62.25" customHeight="1" x14ac:dyDescent="0.3">
      <c r="A41" s="76" t="s">
        <v>40</v>
      </c>
      <c r="B41" s="77"/>
      <c r="C41" s="77"/>
      <c r="D41" s="77"/>
      <c r="E41" s="59"/>
      <c r="F41" s="59"/>
      <c r="G41" s="59"/>
      <c r="H41" s="78" t="s">
        <v>39</v>
      </c>
      <c r="I41" s="78"/>
      <c r="J41" s="77"/>
      <c r="K41" s="60"/>
      <c r="L41" s="60"/>
    </row>
    <row r="42" spans="1:12" ht="16.5" x14ac:dyDescent="0.25">
      <c r="A42" s="61" t="s">
        <v>41</v>
      </c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</row>
    <row r="43" spans="1:12" x14ac:dyDescent="0.25">
      <c r="A43" s="15"/>
      <c r="B43" s="63"/>
      <c r="C43" s="64"/>
      <c r="D43" s="18"/>
      <c r="E43" s="64"/>
      <c r="F43" s="18"/>
      <c r="G43" s="64"/>
      <c r="H43" s="18"/>
      <c r="I43" s="64"/>
      <c r="J43" s="18"/>
      <c r="K43" s="64"/>
      <c r="L43" s="18"/>
    </row>
    <row r="44" spans="1:12" x14ac:dyDescent="0.25">
      <c r="A44" s="15"/>
      <c r="B44" s="63"/>
      <c r="C44" s="64"/>
      <c r="D44" s="18"/>
      <c r="E44" s="64"/>
      <c r="F44" s="18"/>
      <c r="G44" s="64"/>
      <c r="H44" s="18"/>
      <c r="I44" s="64"/>
      <c r="J44" s="18"/>
      <c r="K44" s="64"/>
      <c r="L44" s="18"/>
    </row>
    <row r="45" spans="1:12" x14ac:dyDescent="0.25">
      <c r="A45" s="24"/>
      <c r="B45" s="25"/>
      <c r="C45" s="25"/>
      <c r="D45" s="26"/>
      <c r="E45" s="25"/>
      <c r="F45" s="26"/>
      <c r="G45" s="25"/>
      <c r="H45" s="26"/>
      <c r="I45" s="25"/>
      <c r="J45" s="26"/>
      <c r="K45" s="25"/>
      <c r="L45" s="26"/>
    </row>
    <row r="46" spans="1:12" x14ac:dyDescent="0.25">
      <c r="A46" s="15"/>
      <c r="B46" s="63"/>
      <c r="C46" s="64"/>
      <c r="D46" s="18"/>
      <c r="E46" s="64"/>
      <c r="F46" s="18"/>
      <c r="G46" s="64"/>
      <c r="H46" s="18"/>
      <c r="I46" s="64"/>
      <c r="J46" s="18"/>
      <c r="K46" s="64"/>
      <c r="L46" s="18"/>
    </row>
    <row r="47" spans="1:12" x14ac:dyDescent="0.25">
      <c r="A47" s="15"/>
      <c r="B47" s="63"/>
      <c r="C47" s="64"/>
      <c r="D47" s="18"/>
      <c r="E47" s="64"/>
      <c r="F47" s="18"/>
      <c r="G47" s="64"/>
      <c r="H47" s="18"/>
      <c r="I47" s="64"/>
      <c r="J47" s="18"/>
      <c r="K47" s="64"/>
      <c r="L47" s="18"/>
    </row>
    <row r="48" spans="1:12" x14ac:dyDescent="0.25">
      <c r="A48" s="24"/>
      <c r="B48" s="25"/>
      <c r="C48" s="25"/>
      <c r="D48" s="26"/>
      <c r="E48" s="25"/>
      <c r="F48" s="26"/>
      <c r="G48" s="25"/>
      <c r="H48" s="26"/>
      <c r="I48" s="25"/>
      <c r="J48" s="26"/>
      <c r="K48" s="25"/>
      <c r="L48" s="26"/>
    </row>
    <row r="49" spans="1:12" x14ac:dyDescent="0.25">
      <c r="A49" s="15"/>
      <c r="B49" s="63"/>
      <c r="C49" s="64"/>
      <c r="D49" s="26"/>
      <c r="E49" s="64"/>
      <c r="F49" s="26"/>
      <c r="G49" s="64"/>
      <c r="H49" s="26"/>
      <c r="I49" s="25"/>
      <c r="J49" s="26"/>
      <c r="K49" s="64"/>
      <c r="L49" s="26"/>
    </row>
    <row r="50" spans="1:12" x14ac:dyDescent="0.25">
      <c r="A50" s="15"/>
      <c r="B50" s="63"/>
      <c r="C50" s="64"/>
      <c r="D50" s="18"/>
      <c r="E50" s="64"/>
      <c r="F50" s="18"/>
      <c r="G50" s="64"/>
      <c r="H50" s="18"/>
      <c r="I50" s="64"/>
      <c r="J50" s="18"/>
      <c r="K50" s="64"/>
      <c r="L50" s="18"/>
    </row>
    <row r="51" spans="1:12" x14ac:dyDescent="0.25">
      <c r="A51" s="24"/>
      <c r="B51" s="25"/>
      <c r="C51" s="25"/>
      <c r="D51" s="26"/>
      <c r="E51" s="25"/>
      <c r="F51" s="26"/>
      <c r="G51" s="25"/>
      <c r="H51" s="26"/>
      <c r="I51" s="25"/>
      <c r="J51" s="26"/>
      <c r="K51" s="25"/>
      <c r="L51" s="26"/>
    </row>
    <row r="52" spans="1:12" x14ac:dyDescent="0.25">
      <c r="A52" s="15"/>
      <c r="B52" s="63"/>
      <c r="C52" s="64"/>
      <c r="D52" s="18"/>
      <c r="E52" s="64"/>
      <c r="F52" s="18"/>
      <c r="G52" s="64"/>
      <c r="H52" s="18"/>
      <c r="I52" s="64"/>
      <c r="J52" s="18"/>
      <c r="K52" s="64"/>
      <c r="L52" s="18"/>
    </row>
    <row r="53" spans="1:12" x14ac:dyDescent="0.25">
      <c r="A53" s="15"/>
      <c r="B53" s="63"/>
      <c r="C53" s="64"/>
      <c r="D53" s="18"/>
      <c r="E53" s="64"/>
      <c r="F53" s="18"/>
      <c r="G53" s="64"/>
      <c r="H53" s="18"/>
      <c r="I53" s="64"/>
      <c r="J53" s="18"/>
      <c r="K53" s="64"/>
      <c r="L53" s="18"/>
    </row>
    <row r="54" spans="1:12" x14ac:dyDescent="0.25">
      <c r="A54" s="24"/>
      <c r="B54" s="25"/>
      <c r="C54" s="25"/>
      <c r="D54" s="26"/>
      <c r="E54" s="25"/>
      <c r="F54" s="26"/>
      <c r="G54" s="25"/>
      <c r="H54" s="26"/>
      <c r="I54" s="25"/>
      <c r="J54" s="26"/>
      <c r="K54" s="25"/>
      <c r="L54" s="26"/>
    </row>
    <row r="55" spans="1:12" x14ac:dyDescent="0.25">
      <c r="A55" s="15"/>
      <c r="B55" s="63"/>
      <c r="C55" s="64"/>
      <c r="D55" s="18"/>
      <c r="E55" s="64"/>
      <c r="F55" s="18"/>
      <c r="G55" s="64"/>
      <c r="H55" s="18"/>
      <c r="I55" s="64"/>
      <c r="J55" s="18"/>
      <c r="K55" s="64"/>
      <c r="L55" s="18"/>
    </row>
    <row r="56" spans="1:12" x14ac:dyDescent="0.25">
      <c r="A56" s="15"/>
      <c r="B56" s="63"/>
      <c r="C56" s="64"/>
      <c r="D56" s="18"/>
      <c r="E56" s="64"/>
      <c r="F56" s="18"/>
      <c r="G56" s="64"/>
      <c r="H56" s="18"/>
      <c r="I56" s="64"/>
      <c r="J56" s="18"/>
      <c r="K56" s="64"/>
      <c r="L56" s="18"/>
    </row>
    <row r="57" spans="1:12" x14ac:dyDescent="0.25">
      <c r="A57" s="24"/>
      <c r="B57" s="25"/>
      <c r="C57" s="25"/>
      <c r="D57" s="26"/>
      <c r="E57" s="25"/>
      <c r="F57" s="26"/>
      <c r="G57" s="25"/>
      <c r="H57" s="26"/>
      <c r="I57" s="25"/>
      <c r="J57" s="26"/>
      <c r="K57" s="25"/>
      <c r="L57" s="26"/>
    </row>
    <row r="58" spans="1:12" x14ac:dyDescent="0.25">
      <c r="A58" s="15"/>
      <c r="B58" s="63"/>
      <c r="C58" s="64"/>
      <c r="D58" s="18"/>
      <c r="E58" s="64"/>
      <c r="F58" s="18"/>
      <c r="G58" s="64"/>
      <c r="H58" s="18"/>
      <c r="I58" s="64"/>
      <c r="J58" s="18"/>
      <c r="K58" s="64"/>
      <c r="L58" s="18"/>
    </row>
    <row r="59" spans="1:12" x14ac:dyDescent="0.25">
      <c r="A59" s="15"/>
      <c r="B59" s="63"/>
      <c r="C59" s="64"/>
      <c r="D59" s="18"/>
      <c r="E59" s="64"/>
      <c r="F59" s="18"/>
      <c r="G59" s="64"/>
      <c r="H59" s="18"/>
      <c r="I59" s="64"/>
      <c r="J59" s="18"/>
      <c r="K59" s="64"/>
      <c r="L59" s="18"/>
    </row>
    <row r="60" spans="1:12" x14ac:dyDescent="0.25">
      <c r="A60" s="24"/>
      <c r="B60" s="25"/>
      <c r="C60" s="25"/>
      <c r="D60" s="26"/>
      <c r="E60" s="25"/>
      <c r="F60" s="26"/>
      <c r="G60" s="25"/>
      <c r="H60" s="26"/>
      <c r="I60" s="25"/>
      <c r="J60" s="26"/>
      <c r="K60" s="25"/>
      <c r="L60" s="26"/>
    </row>
    <row r="61" spans="1:12" x14ac:dyDescent="0.25">
      <c r="A61" s="15"/>
      <c r="B61" s="63"/>
      <c r="C61" s="64"/>
      <c r="D61" s="18"/>
      <c r="E61" s="64"/>
      <c r="F61" s="18"/>
      <c r="G61" s="64"/>
      <c r="H61" s="18"/>
      <c r="I61" s="64"/>
      <c r="J61" s="18"/>
      <c r="K61" s="64"/>
      <c r="L61" s="18"/>
    </row>
    <row r="62" spans="1:12" x14ac:dyDescent="0.25">
      <c r="A62" s="15"/>
      <c r="B62" s="63"/>
      <c r="C62" s="64"/>
      <c r="D62" s="18"/>
      <c r="E62" s="64"/>
      <c r="F62" s="18"/>
      <c r="G62" s="64"/>
      <c r="H62" s="18"/>
      <c r="I62" s="64"/>
      <c r="J62" s="18"/>
      <c r="K62" s="64"/>
      <c r="L62" s="18"/>
    </row>
    <row r="63" spans="1:12" x14ac:dyDescent="0.25">
      <c r="A63" s="24"/>
      <c r="B63" s="25"/>
      <c r="C63" s="25"/>
      <c r="D63" s="26"/>
      <c r="E63" s="25"/>
      <c r="F63" s="26"/>
      <c r="G63" s="25"/>
      <c r="H63" s="26"/>
      <c r="I63" s="25"/>
      <c r="J63" s="26"/>
      <c r="K63" s="25"/>
      <c r="L63" s="26"/>
    </row>
    <row r="64" spans="1:12" x14ac:dyDescent="0.25">
      <c r="A64" s="15"/>
      <c r="B64" s="63"/>
      <c r="C64" s="64"/>
      <c r="D64" s="18"/>
      <c r="E64" s="64"/>
      <c r="F64" s="18"/>
      <c r="G64" s="64"/>
      <c r="H64" s="18"/>
      <c r="I64" s="64"/>
      <c r="J64" s="18"/>
      <c r="K64" s="64"/>
      <c r="L64" s="18"/>
    </row>
    <row r="65" spans="1:12" x14ac:dyDescent="0.25">
      <c r="A65" s="15"/>
      <c r="B65" s="63"/>
      <c r="C65" s="64"/>
      <c r="D65" s="18"/>
      <c r="E65" s="64"/>
      <c r="F65" s="18"/>
      <c r="G65" s="64"/>
      <c r="H65" s="18"/>
      <c r="I65" s="64"/>
      <c r="J65" s="18"/>
      <c r="K65" s="64"/>
      <c r="L65" s="18"/>
    </row>
    <row r="66" spans="1:12" x14ac:dyDescent="0.25">
      <c r="A66" s="24"/>
      <c r="B66" s="25"/>
      <c r="C66" s="25"/>
      <c r="D66" s="26"/>
      <c r="E66" s="25"/>
      <c r="F66" s="26"/>
      <c r="G66" s="25"/>
      <c r="H66" s="26"/>
      <c r="I66" s="25"/>
      <c r="J66" s="26"/>
      <c r="K66" s="25"/>
      <c r="L66" s="26"/>
    </row>
    <row r="67" spans="1:12" x14ac:dyDescent="0.25">
      <c r="A67" s="15"/>
      <c r="B67" s="63"/>
      <c r="C67" s="64"/>
      <c r="D67" s="18"/>
      <c r="E67" s="64"/>
      <c r="F67" s="18"/>
      <c r="G67" s="64"/>
      <c r="H67" s="18"/>
      <c r="I67" s="64"/>
      <c r="J67" s="18"/>
      <c r="K67" s="64"/>
      <c r="L67" s="18"/>
    </row>
    <row r="68" spans="1:12" x14ac:dyDescent="0.25">
      <c r="A68" s="15"/>
      <c r="B68" s="63"/>
      <c r="C68" s="64"/>
      <c r="D68" s="18"/>
      <c r="E68" s="64"/>
      <c r="F68" s="18"/>
      <c r="G68" s="64"/>
      <c r="H68" s="18"/>
      <c r="I68" s="64"/>
      <c r="J68" s="18"/>
      <c r="K68" s="64"/>
      <c r="L68" s="18"/>
    </row>
    <row r="69" spans="1:12" x14ac:dyDescent="0.25">
      <c r="A69" s="24"/>
      <c r="B69" s="25"/>
      <c r="C69" s="25"/>
      <c r="D69" s="26"/>
      <c r="E69" s="25"/>
      <c r="F69" s="26"/>
      <c r="G69" s="25"/>
      <c r="H69" s="26"/>
      <c r="I69" s="25"/>
      <c r="J69" s="26"/>
      <c r="K69" s="25"/>
      <c r="L69" s="26"/>
    </row>
    <row r="70" spans="1:12" x14ac:dyDescent="0.25">
      <c r="A70" s="15"/>
      <c r="B70" s="63"/>
      <c r="C70" s="64"/>
      <c r="D70" s="18"/>
      <c r="E70" s="64"/>
      <c r="F70" s="18"/>
      <c r="G70" s="64"/>
      <c r="H70" s="18"/>
      <c r="I70" s="64"/>
      <c r="J70" s="18"/>
      <c r="K70" s="64"/>
      <c r="L70" s="18"/>
    </row>
    <row r="71" spans="1:12" x14ac:dyDescent="0.25">
      <c r="A71" s="15"/>
      <c r="B71" s="63"/>
      <c r="C71" s="64"/>
      <c r="D71" s="18"/>
      <c r="E71" s="64"/>
      <c r="F71" s="18"/>
      <c r="G71" s="64"/>
      <c r="H71" s="18"/>
      <c r="I71" s="64"/>
      <c r="J71" s="18"/>
      <c r="K71" s="64"/>
      <c r="L71" s="18"/>
    </row>
    <row r="72" spans="1:12" x14ac:dyDescent="0.25">
      <c r="A72" s="24"/>
      <c r="B72" s="25"/>
      <c r="C72" s="25"/>
      <c r="D72" s="26"/>
      <c r="E72" s="25"/>
      <c r="F72" s="26"/>
      <c r="G72" s="25"/>
      <c r="H72" s="26"/>
      <c r="I72" s="25"/>
      <c r="J72" s="26"/>
      <c r="K72" s="25"/>
      <c r="L72" s="26"/>
    </row>
    <row r="73" spans="1:12" x14ac:dyDescent="0.25">
      <c r="A73" s="15"/>
      <c r="B73" s="63"/>
      <c r="C73" s="64"/>
      <c r="D73" s="18"/>
      <c r="E73" s="64"/>
      <c r="F73" s="18"/>
      <c r="G73" s="64"/>
      <c r="H73" s="18"/>
      <c r="I73" s="64"/>
      <c r="J73" s="18"/>
      <c r="K73" s="64"/>
      <c r="L73" s="18"/>
    </row>
    <row r="74" spans="1:12" x14ac:dyDescent="0.25">
      <c r="A74" s="15"/>
      <c r="B74" s="63"/>
      <c r="C74" s="64"/>
      <c r="D74" s="18"/>
      <c r="E74" s="64"/>
      <c r="F74" s="18"/>
      <c r="G74" s="64"/>
      <c r="H74" s="18"/>
      <c r="I74" s="64"/>
      <c r="J74" s="18"/>
      <c r="K74" s="64"/>
      <c r="L74" s="18"/>
    </row>
    <row r="75" spans="1:12" x14ac:dyDescent="0.25">
      <c r="A75" s="24"/>
      <c r="B75" s="25"/>
      <c r="C75" s="25"/>
      <c r="D75" s="26"/>
      <c r="E75" s="25"/>
      <c r="F75" s="26"/>
      <c r="G75" s="25"/>
      <c r="H75" s="26"/>
      <c r="I75" s="25"/>
      <c r="J75" s="26"/>
      <c r="K75" s="25"/>
      <c r="L75" s="26"/>
    </row>
  </sheetData>
  <mergeCells count="34">
    <mergeCell ref="K1:L1"/>
    <mergeCell ref="A2:K2"/>
    <mergeCell ref="A3:K3"/>
    <mergeCell ref="C4:D4"/>
    <mergeCell ref="A6:A7"/>
    <mergeCell ref="C6:D6"/>
    <mergeCell ref="E6:F6"/>
    <mergeCell ref="G6:H6"/>
    <mergeCell ref="I6:J6"/>
    <mergeCell ref="K6:L6"/>
    <mergeCell ref="A11:D11"/>
    <mergeCell ref="H11:J11"/>
    <mergeCell ref="A16:K16"/>
    <mergeCell ref="A17:K17"/>
    <mergeCell ref="C18:D18"/>
    <mergeCell ref="K35:L35"/>
    <mergeCell ref="K20:L20"/>
    <mergeCell ref="A27:D27"/>
    <mergeCell ref="H27:J27"/>
    <mergeCell ref="A31:K31"/>
    <mergeCell ref="A32:K32"/>
    <mergeCell ref="C33:D33"/>
    <mergeCell ref="A20:A21"/>
    <mergeCell ref="C20:D20"/>
    <mergeCell ref="E20:F20"/>
    <mergeCell ref="G20:H20"/>
    <mergeCell ref="I20:J20"/>
    <mergeCell ref="A41:D41"/>
    <mergeCell ref="H41:J41"/>
    <mergeCell ref="A35:A36"/>
    <mergeCell ref="C35:D35"/>
    <mergeCell ref="E35:F35"/>
    <mergeCell ref="G35:H35"/>
    <mergeCell ref="I35:J35"/>
  </mergeCells>
  <pageMargins left="0.7" right="0.7" top="0.75" bottom="0.75" header="0.3" footer="0.3"/>
  <pageSetup paperSize="9" scale="77" orientation="landscape" verticalDpi="0" r:id="rId1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Листы согласования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2021-09-21T05:13:57Z</dcterms:modified>
</cp:coreProperties>
</file>