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" yWindow="105" windowWidth="242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 согласования" sheetId="4" r:id="rId4"/>
  </sheets>
  <definedNames>
    <definedName name="_xlnm._FilterDatabase" localSheetId="3" hidden="1">'Лист согласования'!$A$16:$Q$82</definedName>
    <definedName name="_xlnm._FilterDatabase" localSheetId="0" hidden="1">'фонд начисленной заработной пла'!$A$11:$Q$26</definedName>
    <definedName name="_xlnm.Print_Titles" localSheetId="3">'Лист согласования'!$6:$7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3">'Лист согласования'!$A$1:$L$89</definedName>
    <definedName name="_xlnm.Print_Area" localSheetId="2">'среднемесячная заработная плата'!$A$1:$L$36</definedName>
    <definedName name="_xlnm.Print_Area" localSheetId="1">'среднесписочная численность'!$A$1:$L$39</definedName>
    <definedName name="_xlnm.Print_Area" localSheetId="0">'фонд начисленной заработной пла'!$A$1:$L$37</definedName>
  </definedNames>
  <calcPr calcId="145621"/>
</workbook>
</file>

<file path=xl/calcChain.xml><?xml version="1.0" encoding="utf-8"?>
<calcChain xmlns="http://schemas.openxmlformats.org/spreadsheetml/2006/main">
  <c r="J31" i="1" l="1"/>
  <c r="J30" i="1"/>
  <c r="J29" i="1"/>
  <c r="L30" i="2"/>
  <c r="J30" i="2"/>
  <c r="H30" i="2"/>
  <c r="F30" i="2"/>
  <c r="D30" i="2"/>
  <c r="L29" i="1" l="1"/>
  <c r="H36" i="1"/>
  <c r="H35" i="1"/>
  <c r="H34" i="1"/>
  <c r="H33" i="1"/>
  <c r="H32" i="1"/>
  <c r="H31" i="1"/>
  <c r="H30" i="1"/>
  <c r="H29" i="1"/>
  <c r="F29" i="1"/>
  <c r="D29" i="1"/>
  <c r="A26" i="2"/>
  <c r="L26" i="2"/>
  <c r="J26" i="2"/>
  <c r="H26" i="2"/>
  <c r="F26" i="2"/>
  <c r="D26" i="2"/>
  <c r="L26" i="1"/>
  <c r="J26" i="1"/>
  <c r="H26" i="1"/>
  <c r="F26" i="1"/>
  <c r="D26" i="1"/>
  <c r="A24" i="3"/>
  <c r="K24" i="3"/>
  <c r="I24" i="3"/>
  <c r="G24" i="3"/>
  <c r="E24" i="3"/>
  <c r="C24" i="3"/>
  <c r="B24" i="3"/>
  <c r="L24" i="2"/>
  <c r="J24" i="2"/>
  <c r="H24" i="2"/>
  <c r="F24" i="2"/>
  <c r="D24" i="2"/>
  <c r="A24" i="2"/>
  <c r="L24" i="1"/>
  <c r="J24" i="1"/>
  <c r="H24" i="1"/>
  <c r="F24" i="1"/>
  <c r="D24" i="1"/>
  <c r="K23" i="3"/>
  <c r="I23" i="3"/>
  <c r="G23" i="3"/>
  <c r="E23" i="3"/>
  <c r="C23" i="3"/>
  <c r="B23" i="3"/>
  <c r="A23" i="3"/>
  <c r="L21" i="2"/>
  <c r="J21" i="2"/>
  <c r="H21" i="2"/>
  <c r="F21" i="2"/>
  <c r="D21" i="2"/>
  <c r="A21" i="2"/>
  <c r="L22" i="1"/>
  <c r="J22" i="1"/>
  <c r="H22" i="1"/>
  <c r="F22" i="1"/>
  <c r="D22" i="1"/>
  <c r="A21" i="3"/>
  <c r="K21" i="3"/>
  <c r="I21" i="3"/>
  <c r="G21" i="3"/>
  <c r="E21" i="3"/>
  <c r="C21" i="3"/>
  <c r="B21" i="3"/>
  <c r="L20" i="2"/>
  <c r="J20" i="2"/>
  <c r="H20" i="2"/>
  <c r="F20" i="2"/>
  <c r="D20" i="2"/>
  <c r="A20" i="2"/>
  <c r="L20" i="1"/>
  <c r="J20" i="1"/>
  <c r="H20" i="1"/>
  <c r="F20" i="1"/>
  <c r="D20" i="1"/>
  <c r="K19" i="3"/>
  <c r="I19" i="3"/>
  <c r="G19" i="3"/>
  <c r="E19" i="3"/>
  <c r="C19" i="3"/>
  <c r="B19" i="3"/>
  <c r="A19" i="3"/>
  <c r="L18" i="1"/>
  <c r="J18" i="1"/>
  <c r="H18" i="1"/>
  <c r="F18" i="1"/>
  <c r="D18" i="1"/>
  <c r="L19" i="2"/>
  <c r="J19" i="2"/>
  <c r="H19" i="2"/>
  <c r="F19" i="2"/>
  <c r="D19" i="2"/>
  <c r="A19" i="2"/>
  <c r="L24" i="3" l="1"/>
  <c r="J24" i="3"/>
  <c r="H24" i="3"/>
  <c r="F24" i="3"/>
  <c r="D24" i="3"/>
  <c r="H23" i="3"/>
  <c r="D23" i="3"/>
  <c r="L23" i="3"/>
  <c r="F23" i="3"/>
  <c r="J23" i="3"/>
  <c r="D21" i="3"/>
  <c r="F21" i="3"/>
  <c r="L21" i="3"/>
  <c r="H21" i="3"/>
  <c r="J21" i="3"/>
  <c r="L19" i="3"/>
  <c r="H19" i="3"/>
  <c r="F19" i="3"/>
  <c r="D19" i="3"/>
  <c r="J19" i="3"/>
  <c r="L13" i="2"/>
  <c r="J13" i="2"/>
  <c r="H13" i="2"/>
  <c r="F13" i="2"/>
  <c r="D13" i="2"/>
  <c r="L12" i="1"/>
  <c r="J12" i="1"/>
  <c r="H12" i="1"/>
  <c r="F12" i="1"/>
  <c r="D12" i="1"/>
  <c r="A18" i="3"/>
  <c r="A17" i="3"/>
  <c r="A16" i="3"/>
  <c r="A15" i="3"/>
  <c r="A14" i="3"/>
  <c r="A13" i="3"/>
  <c r="A12" i="3"/>
  <c r="A11" i="3"/>
  <c r="A10" i="3"/>
  <c r="A17" i="2"/>
  <c r="A16" i="2"/>
  <c r="A15" i="2"/>
  <c r="A14" i="2"/>
  <c r="K10" i="3" l="1"/>
  <c r="I10" i="3"/>
  <c r="G10" i="3"/>
  <c r="E10" i="3"/>
  <c r="C10" i="3"/>
  <c r="B10" i="3"/>
  <c r="K12" i="3"/>
  <c r="I12" i="3"/>
  <c r="G12" i="3"/>
  <c r="E12" i="3"/>
  <c r="C12" i="3"/>
  <c r="B12" i="3"/>
  <c r="K11" i="3"/>
  <c r="I11" i="3"/>
  <c r="G11" i="3"/>
  <c r="E11" i="3"/>
  <c r="C11" i="3"/>
  <c r="B11" i="3"/>
  <c r="K14" i="3"/>
  <c r="I14" i="3"/>
  <c r="G14" i="3"/>
  <c r="E14" i="3"/>
  <c r="C14" i="3"/>
  <c r="B14" i="3"/>
  <c r="K13" i="3"/>
  <c r="I13" i="3"/>
  <c r="G13" i="3"/>
  <c r="E13" i="3"/>
  <c r="C13" i="3"/>
  <c r="B13" i="3"/>
  <c r="K17" i="3"/>
  <c r="I17" i="3"/>
  <c r="G17" i="3"/>
  <c r="E17" i="3"/>
  <c r="C17" i="3"/>
  <c r="B17" i="3"/>
  <c r="K18" i="3"/>
  <c r="I18" i="3"/>
  <c r="G18" i="3"/>
  <c r="E18" i="3"/>
  <c r="C18" i="3"/>
  <c r="B18" i="3"/>
  <c r="K16" i="3"/>
  <c r="I16" i="3"/>
  <c r="G16" i="3"/>
  <c r="E16" i="3"/>
  <c r="C16" i="3"/>
  <c r="B16" i="3"/>
  <c r="K15" i="3"/>
  <c r="I15" i="3"/>
  <c r="G15" i="3"/>
  <c r="E15" i="3"/>
  <c r="C15" i="3"/>
  <c r="B15" i="3"/>
  <c r="A35" i="3"/>
  <c r="A34" i="3"/>
  <c r="A33" i="3"/>
  <c r="A32" i="3"/>
  <c r="A31" i="3"/>
  <c r="A30" i="3"/>
  <c r="A29" i="3"/>
  <c r="A28" i="3"/>
  <c r="A37" i="2"/>
  <c r="A36" i="2"/>
  <c r="A35" i="2"/>
  <c r="A34" i="2"/>
  <c r="A33" i="2"/>
  <c r="A32" i="2"/>
  <c r="A31" i="2"/>
  <c r="J16" i="3" l="1"/>
  <c r="H13" i="3"/>
  <c r="L12" i="3"/>
  <c r="J17" i="3"/>
  <c r="L18" i="3"/>
  <c r="L15" i="3"/>
  <c r="D16" i="3"/>
  <c r="F13" i="3"/>
  <c r="L13" i="3"/>
  <c r="F12" i="3"/>
  <c r="H18" i="3"/>
  <c r="D17" i="3"/>
  <c r="H14" i="3"/>
  <c r="H16" i="3"/>
  <c r="L14" i="3"/>
  <c r="D11" i="3"/>
  <c r="D18" i="3"/>
  <c r="D13" i="3"/>
  <c r="F10" i="3"/>
  <c r="F14" i="3"/>
  <c r="F16" i="3"/>
  <c r="L16" i="3"/>
  <c r="D15" i="3"/>
  <c r="J18" i="3"/>
  <c r="F17" i="3"/>
  <c r="D14" i="3"/>
  <c r="H11" i="3"/>
  <c r="D12" i="3"/>
  <c r="L10" i="3"/>
  <c r="L11" i="3"/>
  <c r="J10" i="3"/>
  <c r="F18" i="3"/>
  <c r="J13" i="3"/>
  <c r="J14" i="3"/>
  <c r="H12" i="3"/>
  <c r="J15" i="3"/>
  <c r="H15" i="3"/>
  <c r="D10" i="3"/>
  <c r="H10" i="3"/>
  <c r="J12" i="3"/>
  <c r="F11" i="3"/>
  <c r="J11" i="3"/>
  <c r="H17" i="3"/>
  <c r="L17" i="3"/>
  <c r="F15" i="3"/>
  <c r="K35" i="3"/>
  <c r="K34" i="3"/>
  <c r="K33" i="3"/>
  <c r="K32" i="3"/>
  <c r="K31" i="3"/>
  <c r="K30" i="3"/>
  <c r="K29" i="3"/>
  <c r="K28" i="3"/>
  <c r="I35" i="3"/>
  <c r="I34" i="3"/>
  <c r="I33" i="3"/>
  <c r="I32" i="3"/>
  <c r="I31" i="3"/>
  <c r="I30" i="3"/>
  <c r="I29" i="3"/>
  <c r="I28" i="3"/>
  <c r="E35" i="3"/>
  <c r="E34" i="3"/>
  <c r="E33" i="3"/>
  <c r="E32" i="3"/>
  <c r="E31" i="3"/>
  <c r="E30" i="3"/>
  <c r="E29" i="3"/>
  <c r="E28" i="3"/>
  <c r="G35" i="3"/>
  <c r="G34" i="3"/>
  <c r="G33" i="3"/>
  <c r="G32" i="3"/>
  <c r="G31" i="3"/>
  <c r="G30" i="3"/>
  <c r="G29" i="3"/>
  <c r="G28" i="3"/>
  <c r="C35" i="3"/>
  <c r="C34" i="3"/>
  <c r="C33" i="3"/>
  <c r="C32" i="3"/>
  <c r="C31" i="3"/>
  <c r="C30" i="3"/>
  <c r="C29" i="3"/>
  <c r="C28" i="3"/>
  <c r="B35" i="3"/>
  <c r="B34" i="3"/>
  <c r="B33" i="3"/>
  <c r="B32" i="3"/>
  <c r="B31" i="3"/>
  <c r="B30" i="3"/>
  <c r="B29" i="3"/>
  <c r="B28" i="3"/>
  <c r="D34" i="3" l="1"/>
  <c r="D33" i="3"/>
  <c r="D30" i="3"/>
  <c r="D29" i="3"/>
  <c r="L35" i="3"/>
  <c r="J35" i="3"/>
  <c r="H35" i="3"/>
  <c r="F35" i="3"/>
  <c r="D35" i="3"/>
  <c r="L34" i="3"/>
  <c r="J34" i="3"/>
  <c r="H34" i="3"/>
  <c r="F34" i="3"/>
  <c r="L33" i="3"/>
  <c r="J33" i="3"/>
  <c r="H33" i="3"/>
  <c r="F33" i="3"/>
  <c r="L32" i="3"/>
  <c r="J32" i="3"/>
  <c r="H32" i="3"/>
  <c r="F32" i="3"/>
  <c r="D32" i="3"/>
  <c r="L31" i="3"/>
  <c r="J31" i="3"/>
  <c r="H31" i="3"/>
  <c r="F31" i="3"/>
  <c r="D31" i="3"/>
  <c r="L30" i="3"/>
  <c r="J30" i="3"/>
  <c r="H30" i="3"/>
  <c r="F30" i="3"/>
  <c r="L29" i="3"/>
  <c r="J29" i="3"/>
  <c r="H29" i="3"/>
  <c r="F29" i="3"/>
  <c r="L28" i="3"/>
  <c r="J28" i="3"/>
  <c r="H28" i="3"/>
  <c r="F28" i="3"/>
  <c r="D28" i="3"/>
  <c r="L37" i="2"/>
  <c r="J37" i="2"/>
  <c r="H37" i="2"/>
  <c r="F37" i="2"/>
  <c r="D37" i="2"/>
  <c r="L36" i="2"/>
  <c r="J36" i="2"/>
  <c r="H36" i="2"/>
  <c r="F36" i="2"/>
  <c r="D36" i="2"/>
  <c r="L35" i="2"/>
  <c r="J35" i="2"/>
  <c r="H35" i="2"/>
  <c r="F35" i="2"/>
  <c r="D35" i="2"/>
  <c r="L34" i="2"/>
  <c r="J34" i="2"/>
  <c r="H34" i="2"/>
  <c r="F34" i="2"/>
  <c r="D34" i="2"/>
  <c r="L33" i="2"/>
  <c r="J33" i="2"/>
  <c r="H33" i="2"/>
  <c r="F33" i="2"/>
  <c r="D33" i="2"/>
  <c r="L32" i="2"/>
  <c r="J32" i="2"/>
  <c r="H32" i="2"/>
  <c r="F32" i="2"/>
  <c r="D32" i="2"/>
  <c r="L31" i="2"/>
  <c r="J31" i="2"/>
  <c r="H31" i="2"/>
  <c r="F31" i="2"/>
  <c r="D31" i="2"/>
  <c r="K25" i="2"/>
  <c r="I25" i="2"/>
  <c r="G25" i="2"/>
  <c r="E25" i="2"/>
  <c r="C25" i="2"/>
  <c r="B25" i="2"/>
  <c r="K23" i="2"/>
  <c r="I23" i="2"/>
  <c r="G23" i="2"/>
  <c r="E23" i="2"/>
  <c r="C23" i="2"/>
  <c r="B23" i="2"/>
  <c r="K18" i="2"/>
  <c r="I18" i="2"/>
  <c r="G18" i="2"/>
  <c r="E18" i="2"/>
  <c r="C18" i="2"/>
  <c r="B18" i="2"/>
  <c r="L17" i="2"/>
  <c r="J17" i="2"/>
  <c r="H17" i="2"/>
  <c r="F17" i="2"/>
  <c r="D17" i="2"/>
  <c r="L16" i="2"/>
  <c r="J16" i="2"/>
  <c r="H16" i="2"/>
  <c r="F16" i="2"/>
  <c r="D16" i="2"/>
  <c r="L15" i="2"/>
  <c r="J15" i="2"/>
  <c r="H15" i="2"/>
  <c r="F15" i="2"/>
  <c r="D15" i="2"/>
  <c r="L14" i="2"/>
  <c r="J14" i="2"/>
  <c r="H14" i="2"/>
  <c r="F14" i="2"/>
  <c r="D14" i="2"/>
  <c r="K12" i="2"/>
  <c r="I12" i="2"/>
  <c r="G12" i="2"/>
  <c r="E12" i="2"/>
  <c r="C12" i="2"/>
  <c r="B12" i="2"/>
  <c r="K10" i="2"/>
  <c r="I10" i="2"/>
  <c r="G10" i="2"/>
  <c r="E10" i="2"/>
  <c r="C10" i="2"/>
  <c r="B10" i="2"/>
  <c r="K8" i="2"/>
  <c r="I8" i="2"/>
  <c r="G8" i="2"/>
  <c r="E8" i="2"/>
  <c r="C8" i="2"/>
  <c r="B8" i="2"/>
  <c r="K8" i="1"/>
  <c r="I8" i="1"/>
  <c r="G8" i="1"/>
  <c r="E8" i="1"/>
  <c r="C8" i="1"/>
  <c r="K25" i="1"/>
  <c r="I25" i="1"/>
  <c r="G25" i="1"/>
  <c r="E25" i="1"/>
  <c r="C25" i="1"/>
  <c r="B25" i="1"/>
  <c r="K23" i="1"/>
  <c r="I23" i="1"/>
  <c r="G23" i="1"/>
  <c r="E23" i="1"/>
  <c r="C23" i="1"/>
  <c r="B23" i="1"/>
  <c r="B8" i="1"/>
  <c r="K21" i="1"/>
  <c r="K19" i="1" s="1"/>
  <c r="I21" i="1"/>
  <c r="I19" i="1" s="1"/>
  <c r="G21" i="1"/>
  <c r="G19" i="1" s="1"/>
  <c r="E21" i="1"/>
  <c r="E19" i="1" s="1"/>
  <c r="C21" i="1"/>
  <c r="C19" i="1" s="1"/>
  <c r="B21" i="1"/>
  <c r="B19" i="1" s="1"/>
  <c r="K17" i="1"/>
  <c r="I17" i="1"/>
  <c r="G17" i="1"/>
  <c r="E17" i="1"/>
  <c r="C17" i="1"/>
  <c r="B17" i="1"/>
  <c r="L16" i="1"/>
  <c r="J16" i="1"/>
  <c r="H16" i="1"/>
  <c r="F16" i="1"/>
  <c r="L15" i="1"/>
  <c r="J15" i="1"/>
  <c r="H15" i="1"/>
  <c r="F15" i="1"/>
  <c r="L14" i="1"/>
  <c r="J14" i="1"/>
  <c r="H14" i="1"/>
  <c r="F14" i="1"/>
  <c r="L13" i="1"/>
  <c r="J13" i="1"/>
  <c r="H13" i="1"/>
  <c r="F13" i="1"/>
  <c r="D16" i="1"/>
  <c r="D15" i="1"/>
  <c r="D14" i="1"/>
  <c r="D13" i="1"/>
  <c r="K11" i="1"/>
  <c r="I11" i="1"/>
  <c r="G11" i="1"/>
  <c r="E11" i="1"/>
  <c r="C11" i="1"/>
  <c r="B11" i="1"/>
  <c r="B9" i="1"/>
  <c r="L36" i="1"/>
  <c r="J36" i="1"/>
  <c r="F36" i="1"/>
  <c r="D36" i="1"/>
  <c r="L35" i="1"/>
  <c r="J35" i="1"/>
  <c r="F35" i="1"/>
  <c r="D35" i="1"/>
  <c r="L34" i="1"/>
  <c r="J34" i="1"/>
  <c r="F34" i="1"/>
  <c r="D34" i="1"/>
  <c r="L33" i="1"/>
  <c r="J33" i="1"/>
  <c r="F33" i="1"/>
  <c r="D33" i="1"/>
  <c r="L32" i="1"/>
  <c r="J32" i="1"/>
  <c r="F32" i="1"/>
  <c r="D32" i="1"/>
  <c r="L31" i="1"/>
  <c r="F31" i="1"/>
  <c r="D31" i="1"/>
  <c r="L30" i="1"/>
  <c r="F30" i="1"/>
  <c r="D30" i="1"/>
  <c r="K9" i="1"/>
  <c r="I9" i="1"/>
  <c r="G9" i="1"/>
  <c r="E9" i="1"/>
  <c r="C9" i="1"/>
  <c r="J12" i="2" l="1"/>
  <c r="H12" i="2"/>
  <c r="D12" i="2"/>
  <c r="L12" i="2"/>
  <c r="F12" i="2"/>
  <c r="D25" i="2"/>
  <c r="D18" i="2"/>
  <c r="J18" i="2"/>
  <c r="I9" i="2"/>
  <c r="L10" i="2"/>
  <c r="L25" i="2"/>
  <c r="J25" i="2"/>
  <c r="H23" i="2"/>
  <c r="H21" i="1"/>
  <c r="H19" i="1"/>
  <c r="D19" i="1"/>
  <c r="L23" i="2"/>
  <c r="L25" i="1"/>
  <c r="C9" i="2"/>
  <c r="E9" i="2"/>
  <c r="H10" i="2"/>
  <c r="F18" i="2"/>
  <c r="D23" i="2"/>
  <c r="H25" i="2"/>
  <c r="F8" i="2"/>
  <c r="F10" i="2"/>
  <c r="D10" i="2"/>
  <c r="J23" i="2"/>
  <c r="J10" i="2"/>
  <c r="F23" i="2"/>
  <c r="J8" i="2"/>
  <c r="H18" i="2"/>
  <c r="L18" i="2"/>
  <c r="D8" i="2"/>
  <c r="B9" i="2"/>
  <c r="G9" i="2"/>
  <c r="K9" i="2"/>
  <c r="F25" i="2"/>
  <c r="H8" i="2"/>
  <c r="L8" i="2"/>
  <c r="D23" i="1"/>
  <c r="D25" i="1"/>
  <c r="H25" i="1"/>
  <c r="L19" i="1"/>
  <c r="F23" i="1"/>
  <c r="J25" i="1"/>
  <c r="F25" i="1"/>
  <c r="L23" i="1"/>
  <c r="J23" i="1"/>
  <c r="H23" i="1"/>
  <c r="F17" i="1"/>
  <c r="H17" i="1"/>
  <c r="J21" i="1"/>
  <c r="F19" i="1"/>
  <c r="L21" i="1"/>
  <c r="D17" i="1"/>
  <c r="L17" i="1"/>
  <c r="J19" i="1"/>
  <c r="D21" i="1"/>
  <c r="F21" i="1"/>
  <c r="J17" i="1"/>
  <c r="L11" i="1"/>
  <c r="J11" i="1"/>
  <c r="H11" i="1"/>
  <c r="F11" i="1"/>
  <c r="D11" i="1"/>
  <c r="H9" i="1"/>
  <c r="L9" i="1"/>
  <c r="H8" i="1"/>
  <c r="J8" i="1"/>
  <c r="J9" i="1"/>
  <c r="D9" i="1"/>
  <c r="L8" i="1"/>
  <c r="D8" i="1"/>
  <c r="F8" i="1"/>
  <c r="F9" i="1"/>
  <c r="L8" i="3" l="1"/>
  <c r="F8" i="3"/>
  <c r="D8" i="3"/>
  <c r="J8" i="3"/>
  <c r="H8" i="3"/>
  <c r="F9" i="2"/>
  <c r="J9" i="2"/>
  <c r="H9" i="2"/>
  <c r="L9" i="2"/>
  <c r="D9" i="2"/>
</calcChain>
</file>

<file path=xl/sharedStrings.xml><?xml version="1.0" encoding="utf-8"?>
<sst xmlns="http://schemas.openxmlformats.org/spreadsheetml/2006/main" count="200" uniqueCount="53">
  <si>
    <t xml:space="preserve">    из нее: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</si>
  <si>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</si>
  <si>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</si>
  <si>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</si>
  <si>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</si>
  <si>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</si>
  <si>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</si>
  <si>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 xml:space="preserve"> темп</t>
  </si>
  <si>
    <t>контроль муниц.:   разница</t>
  </si>
  <si>
    <t>водоснабжение; водоотведение, организация сбора и утилизации отходов, деятельность по ликвидации загрязнений</t>
  </si>
  <si>
    <t>государственное управление и обеспечение военной безопасности, социальное обеспечение</t>
  </si>
  <si>
    <t>образование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</si>
  <si>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</si>
  <si>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</si>
  <si>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</si>
  <si>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</si>
  <si>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</si>
  <si>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</si>
  <si>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</si>
  <si>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</si>
  <si>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</si>
  <si>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</si>
  <si>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</si>
  <si>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</si>
  <si>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</si>
  <si>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</si>
  <si>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</si>
  <si>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(наименование муниципального образования)</t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</si>
  <si>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</si>
  <si>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</si>
  <si>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</si>
  <si>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</si>
  <si>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</si>
  <si>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</si>
  <si>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t>ОАО "Александровский конный завод №12"</t>
  </si>
  <si>
    <t>АНО "Водоснабжение Алексеевского сельсовета"</t>
  </si>
  <si>
    <t>Касторенскому району на 2021-2023 годы</t>
  </si>
  <si>
    <t>МКУ ОДА Алексеевского сельсовета</t>
  </si>
  <si>
    <t>Администрация Алексеевского сельского совета</t>
  </si>
  <si>
    <t>МКУ "Алексеевский детский сад"</t>
  </si>
  <si>
    <t>МКУ "Александровский Дом культуры"</t>
  </si>
  <si>
    <t>Алексеевский сельсовет</t>
  </si>
  <si>
    <t xml:space="preserve">Базовый </t>
  </si>
  <si>
    <t>Целевой</t>
  </si>
  <si>
    <t>Консервативный</t>
  </si>
  <si>
    <t>Сапрыкина О.М.</t>
  </si>
  <si>
    <t>03.07.2020 г.</t>
  </si>
  <si>
    <t>Начальник Финансово - экономического управления                                    Администрации Касторенского района                                                           Курской области</t>
  </si>
  <si>
    <t>Вариант прогноза</t>
  </si>
  <si>
    <t>Начальник Финансово - экономического управления                                    Администрации Касторенского района                                                                                             Курской области</t>
  </si>
  <si>
    <t>Алексеевскому сельсовету Касторенского района Курской области на 2021-2023 годы</t>
  </si>
  <si>
    <t>Глава Алексеевского сельсовета</t>
  </si>
  <si>
    <t>Пивовар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</si>
</sst>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5" fillId="0" borderId="0" xfId="0" applyNumberFormat="1" applyFont="1" applyFill="1" applyBorder="1" applyProtection="1"/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Protection="1"/>
    <xf numFmtId="3" fontId="5" fillId="0" borderId="0" xfId="0" applyNumberFormat="1" applyFont="1" applyFill="1" applyBorder="1" applyProtection="1"/>
    <xf numFmtId="3" fontId="8" fillId="0" borderId="0" xfId="0" applyNumberFormat="1" applyFont="1" applyFill="1" applyBorder="1"/>
    <xf numFmtId="3" fontId="15" fillId="0" borderId="0" xfId="0" applyNumberFormat="1" applyFont="1" applyFill="1" applyBorder="1" applyProtection="1"/>
    <xf numFmtId="3" fontId="5" fillId="2" borderId="0" xfId="0" applyNumberFormat="1" applyFont="1" applyFill="1" applyBorder="1" applyProtection="1">
      <protection locked="0"/>
    </xf>
    <xf numFmtId="3" fontId="8" fillId="0" borderId="0" xfId="0" applyNumberFormat="1" applyFont="1" applyFill="1" applyBorder="1" applyProtection="1">
      <protection locked="0"/>
    </xf>
    <xf numFmtId="3" fontId="17" fillId="0" borderId="0" xfId="0" applyNumberFormat="1" applyFont="1" applyFill="1" applyBorder="1" applyProtection="1"/>
    <xf numFmtId="3" fontId="11" fillId="2" borderId="0" xfId="0" applyNumberFormat="1" applyFont="1" applyFill="1" applyBorder="1" applyProtection="1">
      <protection locked="0"/>
    </xf>
    <xf numFmtId="3" fontId="21" fillId="0" borderId="0" xfId="0" applyNumberFormat="1" applyFont="1" applyFill="1" applyBorder="1" applyProtection="1">
      <protection locked="0"/>
    </xf>
    <xf numFmtId="3" fontId="20" fillId="2" borderId="0" xfId="0" applyNumberFormat="1" applyFont="1" applyFill="1" applyBorder="1" applyProtection="1">
      <protection locked="0"/>
    </xf>
    <xf numFmtId="3" fontId="0" fillId="0" borderId="0" xfId="0" applyNumberFormat="1" applyFill="1" applyBorder="1" applyProtection="1">
      <protection locked="0"/>
    </xf>
    <xf numFmtId="3" fontId="20" fillId="0" borderId="0" xfId="0" applyNumberFormat="1" applyFont="1" applyFill="1" applyBorder="1" applyProtection="1">
      <protection locked="0"/>
    </xf>
    <xf numFmtId="3" fontId="11" fillId="0" borderId="0" xfId="0" applyNumberFormat="1" applyFont="1" applyFill="1" applyBorder="1" applyProtection="1"/>
    <xf numFmtId="3" fontId="0" fillId="0" borderId="0" xfId="0" applyNumberFormat="1" applyFill="1" applyBorder="1"/>
    <xf numFmtId="0" fontId="5" fillId="0" borderId="1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0" fontId="12" fillId="0" borderId="0" xfId="0" applyFont="1" applyFill="1"/>
    <xf numFmtId="0" fontId="3" fillId="0" borderId="0" xfId="0" applyFont="1" applyFill="1"/>
    <xf numFmtId="0" fontId="19" fillId="0" borderId="1" xfId="0" applyFont="1" applyFill="1" applyBorder="1" applyAlignment="1">
      <alignment wrapText="1"/>
    </xf>
    <xf numFmtId="165" fontId="19" fillId="0" borderId="1" xfId="0" applyNumberFormat="1" applyFont="1" applyFill="1" applyBorder="1" applyProtection="1"/>
    <xf numFmtId="0" fontId="28" fillId="0" borderId="4" xfId="0" applyFont="1" applyBorder="1"/>
    <xf numFmtId="0" fontId="28" fillId="0" borderId="0" xfId="0" applyFont="1"/>
    <xf numFmtId="0" fontId="30" fillId="0" borderId="0" xfId="0" applyFont="1" applyBorder="1" applyAlignment="1">
      <alignment vertical="center" wrapText="1"/>
    </xf>
    <xf numFmtId="0" fontId="28" fillId="0" borderId="0" xfId="0" applyFont="1" applyBorder="1"/>
    <xf numFmtId="3" fontId="19" fillId="0" borderId="1" xfId="0" applyNumberFormat="1" applyFont="1" applyFill="1" applyBorder="1" applyProtection="1"/>
    <xf numFmtId="0" fontId="27" fillId="0" borderId="0" xfId="0" applyFont="1" applyAlignment="1">
      <alignment wrapText="1"/>
    </xf>
    <xf numFmtId="0" fontId="0" fillId="0" borderId="0" xfId="0" applyAlignment="1"/>
    <xf numFmtId="0" fontId="2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6"/>
  <sheetViews>
    <sheetView view="pageBreakPreview" zoomScaleSheetLayoutView="100" workbookViewId="0">
      <pane xSplit="1" ySplit="7" topLeftCell="B20" activePane="bottomRight" state="frozen"/>
      <selection pane="topRight" activeCell="B1" sqref="B1"/>
      <selection pane="bottomLeft" activeCell="A8" sqref="A8"/>
      <selection pane="bottomRight" activeCell="A10" sqref="A10:XFD11"/>
    </sheetView>
  </sheetViews>
  <sheetFormatPr defaultRowHeight="15" x14ac:dyDescent="0.25"/>
  <cols>
    <col min="1" max="1" width="40" style="3" customWidth="1"/>
    <col min="2" max="2" width="11.5703125" style="3" customWidth="1"/>
    <col min="3" max="3" width="10.7109375" style="3" bestFit="1" customWidth="1"/>
    <col min="4" max="4" width="10.42578125" style="3" customWidth="1"/>
    <col min="5" max="5" width="10.7109375" style="3" bestFit="1" customWidth="1"/>
    <col min="6" max="6" width="10.7109375" style="3" customWidth="1"/>
    <col min="7" max="7" width="11" style="3" customWidth="1"/>
    <col min="8" max="8" width="10.7109375" style="3" customWidth="1"/>
    <col min="9" max="9" width="10.7109375" style="3" bestFit="1" customWidth="1"/>
    <col min="10" max="10" width="10.5703125" style="3" customWidth="1"/>
    <col min="11" max="11" width="10.7109375" style="3" bestFit="1" customWidth="1"/>
    <col min="12" max="12" width="10.85546875" style="3" customWidth="1"/>
    <col min="13" max="16384" width="9.140625" style="3"/>
  </cols>
  <sheetData>
    <row r="1" spans="1:14" x14ac:dyDescent="0.25">
      <c r="K1" s="81" t="s">
        <v>33</v>
      </c>
      <c r="L1" s="81"/>
    </row>
    <row r="2" spans="1:14" ht="14.25" customHeight="1" x14ac:dyDescent="0.25">
      <c r="A2" s="82" t="s">
        <v>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4" ht="14.25" customHeight="1" x14ac:dyDescent="0.25">
      <c r="A3" s="82" t="s">
        <v>50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4" ht="13.5" customHeight="1" x14ac:dyDescent="0.25">
      <c r="A4" s="49"/>
      <c r="B4" s="49"/>
      <c r="C4" s="83" t="s">
        <v>20</v>
      </c>
      <c r="D4" s="83"/>
      <c r="E4" s="49"/>
      <c r="F4" s="49"/>
      <c r="G4" s="49"/>
      <c r="H4" s="49"/>
      <c r="I4" s="49"/>
      <c r="J4" s="49"/>
      <c r="K4" s="49"/>
      <c r="L4" s="1"/>
      <c r="M4" s="1"/>
      <c r="N4" s="1"/>
    </row>
    <row r="5" spans="1:14" ht="8.25" customHeight="1" x14ac:dyDescent="0.25"/>
    <row r="6" spans="1:14" ht="26.25" customHeight="1" x14ac:dyDescent="0.25">
      <c r="A6" s="86" t="s">
        <v>1</v>
      </c>
      <c r="B6" s="51" t="s">
        <v>28</v>
      </c>
      <c r="C6" s="87" t="s">
        <v>30</v>
      </c>
      <c r="D6" s="88"/>
      <c r="E6" s="84" t="s">
        <v>31</v>
      </c>
      <c r="F6" s="85"/>
      <c r="G6" s="84" t="s">
        <v>26</v>
      </c>
      <c r="H6" s="85"/>
      <c r="I6" s="84" t="s">
        <v>29</v>
      </c>
      <c r="J6" s="85"/>
      <c r="K6" s="84" t="s">
        <v>32</v>
      </c>
      <c r="L6" s="85"/>
    </row>
    <row r="7" spans="1:14" ht="56.25" x14ac:dyDescent="0.25">
      <c r="A7" s="86"/>
      <c r="B7" s="14" t="s">
        <v>5</v>
      </c>
      <c r="C7" s="5" t="s">
        <v>5</v>
      </c>
      <c r="D7" s="5" t="s">
        <v>4</v>
      </c>
      <c r="E7" s="5" t="s">
        <v>5</v>
      </c>
      <c r="F7" s="5" t="s">
        <v>4</v>
      </c>
      <c r="G7" s="5" t="s">
        <v>5</v>
      </c>
      <c r="H7" s="5" t="s">
        <v>4</v>
      </c>
      <c r="I7" s="5" t="s">
        <v>5</v>
      </c>
      <c r="J7" s="5" t="s">
        <v>4</v>
      </c>
      <c r="K7" s="5" t="s">
        <v>5</v>
      </c>
      <c r="L7" s="5" t="s">
        <v>4</v>
      </c>
    </row>
    <row r="8" spans="1:14" ht="15.75" customHeight="1" x14ac:dyDescent="0.25">
      <c r="A8" s="47" t="s">
        <v>15</v>
      </c>
      <c r="B8" s="36">
        <f>SUM(B29:B36)</f>
        <v>30209.100000000002</v>
      </c>
      <c r="C8" s="36">
        <f>SUM(C29:C36)</f>
        <v>38696.6</v>
      </c>
      <c r="D8" s="36">
        <f>ROUND(C8/B8*100,1)</f>
        <v>128.1</v>
      </c>
      <c r="E8" s="36">
        <f>SUM(E29:E36)</f>
        <v>49310.799999999996</v>
      </c>
      <c r="F8" s="36">
        <f>ROUND(E8/C8*100,1)</f>
        <v>127.4</v>
      </c>
      <c r="G8" s="36">
        <f>SUM(G29:G36)</f>
        <v>52689.19999999999</v>
      </c>
      <c r="H8" s="36">
        <f>ROUND(G8/E8*100,1)</f>
        <v>106.9</v>
      </c>
      <c r="I8" s="36">
        <f>SUM(I29:I36)</f>
        <v>56616.500000000007</v>
      </c>
      <c r="J8" s="36">
        <f>ROUND(I8/G8*100,1)</f>
        <v>107.5</v>
      </c>
      <c r="K8" s="36">
        <f>SUM(K29:K36)</f>
        <v>61064.4</v>
      </c>
      <c r="L8" s="36">
        <f>ROUND(K8/I8*100,1)</f>
        <v>107.9</v>
      </c>
    </row>
    <row r="9" spans="1:14" s="20" customFormat="1" ht="12.75" customHeight="1" x14ac:dyDescent="0.2">
      <c r="A9" s="7" t="s">
        <v>7</v>
      </c>
      <c r="B9" s="21">
        <f>ROUND(SUM(B29:B36),1)</f>
        <v>30209.1</v>
      </c>
      <c r="C9" s="21">
        <f>ROUND(SUM(C29:C36),1)</f>
        <v>38696.6</v>
      </c>
      <c r="D9" s="21">
        <f>ROUND(C9/B9*100,1)</f>
        <v>128.1</v>
      </c>
      <c r="E9" s="21">
        <f>ROUND(SUM(E29:E36),1)</f>
        <v>49310.8</v>
      </c>
      <c r="F9" s="21">
        <f>ROUND(E9/C9*100,1)</f>
        <v>127.4</v>
      </c>
      <c r="G9" s="19">
        <f>ROUND(SUM(G29:G36),1)</f>
        <v>52689.2</v>
      </c>
      <c r="H9" s="19">
        <f>ROUND(G9/E9*100,1)</f>
        <v>106.9</v>
      </c>
      <c r="I9" s="19">
        <f>ROUND(SUM(I29:I36),1)</f>
        <v>56616.5</v>
      </c>
      <c r="J9" s="19">
        <f>ROUND(I9/G9*100,1)</f>
        <v>107.5</v>
      </c>
      <c r="K9" s="19">
        <f>ROUND(SUM(K29:K36),1)</f>
        <v>61064.4</v>
      </c>
      <c r="L9" s="19">
        <f>ROUND(K9/I9*100,1)</f>
        <v>107.9</v>
      </c>
    </row>
    <row r="10" spans="1:14" ht="24.95" customHeight="1" x14ac:dyDescent="0.25">
      <c r="A10" s="48" t="s">
        <v>17</v>
      </c>
      <c r="B10" s="10"/>
      <c r="C10" s="10"/>
      <c r="D10" s="10"/>
      <c r="E10" s="10"/>
      <c r="F10" s="10"/>
      <c r="G10" s="11"/>
      <c r="H10" s="11"/>
      <c r="I10" s="11"/>
      <c r="J10" s="11"/>
      <c r="K10" s="11"/>
      <c r="L10" s="11"/>
    </row>
    <row r="11" spans="1:14" ht="24.95" customHeight="1" x14ac:dyDescent="0.25">
      <c r="A11" s="29" t="s">
        <v>6</v>
      </c>
      <c r="B11" s="28">
        <f>SUM(B12:B12)</f>
        <v>26573</v>
      </c>
      <c r="C11" s="28">
        <f>SUM(C12:C12)</f>
        <v>35065</v>
      </c>
      <c r="D11" s="30">
        <f>ROUND(C11/B11*100,1)</f>
        <v>132</v>
      </c>
      <c r="E11" s="28">
        <f>SUM(E12:E12)</f>
        <v>45513.3</v>
      </c>
      <c r="F11" s="30">
        <f t="shared" ref="F11:F12" si="0">ROUND(E11/C11*100,1)</f>
        <v>129.80000000000001</v>
      </c>
      <c r="G11" s="28">
        <f>SUM(G12:G12)</f>
        <v>48699.199999999997</v>
      </c>
      <c r="H11" s="30">
        <f>ROUND(G11/E11*100,1)</f>
        <v>107</v>
      </c>
      <c r="I11" s="28">
        <f>SUM(I12:I12)</f>
        <v>52400.3</v>
      </c>
      <c r="J11" s="30">
        <f>ROUND(I11/G11*100,1)</f>
        <v>107.6</v>
      </c>
      <c r="K11" s="28">
        <f>SUM(K12:K12)</f>
        <v>56592.3</v>
      </c>
      <c r="L11" s="30">
        <f>ROUND(K11/I11*100,1)</f>
        <v>108</v>
      </c>
    </row>
    <row r="12" spans="1:14" s="20" customFormat="1" ht="15" customHeight="1" x14ac:dyDescent="0.2">
      <c r="A12" s="16" t="s">
        <v>34</v>
      </c>
      <c r="B12" s="17">
        <v>26573</v>
      </c>
      <c r="C12" s="18">
        <v>35065</v>
      </c>
      <c r="D12" s="19">
        <f t="shared" ref="D12" si="1">ROUND(C12/B12*100,1)</f>
        <v>132</v>
      </c>
      <c r="E12" s="18">
        <v>45513.3</v>
      </c>
      <c r="F12" s="19">
        <f t="shared" si="0"/>
        <v>129.80000000000001</v>
      </c>
      <c r="G12" s="18">
        <v>48699.199999999997</v>
      </c>
      <c r="H12" s="19">
        <f t="shared" ref="H12" si="2">ROUND(G12/E12*100,1)</f>
        <v>107</v>
      </c>
      <c r="I12" s="18">
        <v>52400.3</v>
      </c>
      <c r="J12" s="19">
        <f t="shared" ref="J12" si="3">ROUND(I12/G12*100,1)</f>
        <v>107.6</v>
      </c>
      <c r="K12" s="18">
        <v>56592.3</v>
      </c>
      <c r="L12" s="19">
        <f t="shared" ref="L12" si="4">ROUND(K12/I12*100,1)</f>
        <v>108</v>
      </c>
    </row>
    <row r="13" spans="1:14" s="20" customFormat="1" ht="15" hidden="1" customHeight="1" x14ac:dyDescent="0.2">
      <c r="A13" s="16" t="s">
        <v>16</v>
      </c>
      <c r="B13" s="17"/>
      <c r="C13" s="18"/>
      <c r="D13" s="19" t="e">
        <f t="shared" ref="D13:D14" si="5">ROUND(C13/B13*100,1)</f>
        <v>#DIV/0!</v>
      </c>
      <c r="E13" s="18"/>
      <c r="F13" s="19" t="e">
        <f t="shared" ref="F13:F14" si="6">ROUND(E13/C13*100,1)</f>
        <v>#DIV/0!</v>
      </c>
      <c r="G13" s="18"/>
      <c r="H13" s="19" t="e">
        <f t="shared" ref="H13:H14" si="7">ROUND(G13/E13*100,1)</f>
        <v>#DIV/0!</v>
      </c>
      <c r="I13" s="18"/>
      <c r="J13" s="19" t="e">
        <f t="shared" ref="J13:J14" si="8">ROUND(I13/G13*100,1)</f>
        <v>#DIV/0!</v>
      </c>
      <c r="K13" s="18"/>
      <c r="L13" s="19" t="e">
        <f t="shared" ref="L13:L14" si="9">ROUND(K13/I13*100,1)</f>
        <v>#DIV/0!</v>
      </c>
    </row>
    <row r="14" spans="1:14" s="20" customFormat="1" ht="15" hidden="1" customHeight="1" x14ac:dyDescent="0.2">
      <c r="A14" s="16" t="s">
        <v>16</v>
      </c>
      <c r="B14" s="17"/>
      <c r="C14" s="18"/>
      <c r="D14" s="19" t="e">
        <f t="shared" si="5"/>
        <v>#DIV/0!</v>
      </c>
      <c r="E14" s="18"/>
      <c r="F14" s="19" t="e">
        <f t="shared" si="6"/>
        <v>#DIV/0!</v>
      </c>
      <c r="G14" s="18"/>
      <c r="H14" s="19" t="e">
        <f t="shared" si="7"/>
        <v>#DIV/0!</v>
      </c>
      <c r="I14" s="18"/>
      <c r="J14" s="19" t="e">
        <f t="shared" si="8"/>
        <v>#DIV/0!</v>
      </c>
      <c r="K14" s="18"/>
      <c r="L14" s="19" t="e">
        <f t="shared" si="9"/>
        <v>#DIV/0!</v>
      </c>
    </row>
    <row r="15" spans="1:14" s="20" customFormat="1" ht="15" hidden="1" customHeight="1" x14ac:dyDescent="0.2">
      <c r="A15" s="16" t="s">
        <v>16</v>
      </c>
      <c r="B15" s="17"/>
      <c r="C15" s="18"/>
      <c r="D15" s="19" t="e">
        <f t="shared" ref="D15:D26" si="10">ROUND(C15/B15*100,1)</f>
        <v>#DIV/0!</v>
      </c>
      <c r="E15" s="18"/>
      <c r="F15" s="19" t="e">
        <f t="shared" ref="F15:F20" si="11">ROUND(E15/C15*100,1)</f>
        <v>#DIV/0!</v>
      </c>
      <c r="G15" s="18"/>
      <c r="H15" s="19" t="e">
        <f t="shared" ref="H15:H29" si="12">ROUND(G15/E15*100,1)</f>
        <v>#DIV/0!</v>
      </c>
      <c r="I15" s="18"/>
      <c r="J15" s="19" t="e">
        <f t="shared" ref="J15:J26" si="13">ROUND(I15/G15*100,1)</f>
        <v>#DIV/0!</v>
      </c>
      <c r="K15" s="18"/>
      <c r="L15" s="19" t="e">
        <f t="shared" ref="L15:L26" si="14">ROUND(K15/I15*100,1)</f>
        <v>#DIV/0!</v>
      </c>
    </row>
    <row r="16" spans="1:14" s="20" customFormat="1" ht="15" hidden="1" customHeight="1" x14ac:dyDescent="0.2">
      <c r="A16" s="16" t="s">
        <v>16</v>
      </c>
      <c r="B16" s="17"/>
      <c r="C16" s="18"/>
      <c r="D16" s="19" t="e">
        <f t="shared" si="10"/>
        <v>#DIV/0!</v>
      </c>
      <c r="E16" s="18"/>
      <c r="F16" s="19" t="e">
        <f t="shared" si="11"/>
        <v>#DIV/0!</v>
      </c>
      <c r="G16" s="18"/>
      <c r="H16" s="19" t="e">
        <f t="shared" si="12"/>
        <v>#DIV/0!</v>
      </c>
      <c r="I16" s="18"/>
      <c r="J16" s="19" t="e">
        <f t="shared" si="13"/>
        <v>#DIV/0!</v>
      </c>
      <c r="K16" s="18"/>
      <c r="L16" s="19" t="e">
        <f t="shared" si="14"/>
        <v>#DIV/0!</v>
      </c>
    </row>
    <row r="17" spans="1:12" ht="37.5" customHeight="1" x14ac:dyDescent="0.25">
      <c r="A17" s="33" t="s">
        <v>9</v>
      </c>
      <c r="B17" s="34">
        <f>SUM(B18:B18)</f>
        <v>254</v>
      </c>
      <c r="C17" s="34">
        <f>SUM(C18:C18)</f>
        <v>181.3</v>
      </c>
      <c r="D17" s="35">
        <f t="shared" si="10"/>
        <v>71.400000000000006</v>
      </c>
      <c r="E17" s="34">
        <f>SUM(E18:E18)</f>
        <v>189.1</v>
      </c>
      <c r="F17" s="35">
        <f t="shared" si="11"/>
        <v>104.3</v>
      </c>
      <c r="G17" s="34">
        <f>SUM(G18:G18)</f>
        <v>198.2</v>
      </c>
      <c r="H17" s="35">
        <f t="shared" si="12"/>
        <v>104.8</v>
      </c>
      <c r="I17" s="34">
        <f>SUM(I18:I18)</f>
        <v>208.9</v>
      </c>
      <c r="J17" s="35">
        <f t="shared" si="13"/>
        <v>105.4</v>
      </c>
      <c r="K17" s="34">
        <f>SUM(K18:K18)</f>
        <v>221</v>
      </c>
      <c r="L17" s="35">
        <f t="shared" si="14"/>
        <v>105.8</v>
      </c>
    </row>
    <row r="18" spans="1:12" s="20" customFormat="1" ht="22.5" x14ac:dyDescent="0.2">
      <c r="A18" s="16" t="s">
        <v>35</v>
      </c>
      <c r="B18" s="17">
        <v>254</v>
      </c>
      <c r="C18" s="18">
        <v>181.3</v>
      </c>
      <c r="D18" s="19">
        <f t="shared" si="10"/>
        <v>71.400000000000006</v>
      </c>
      <c r="E18" s="18">
        <v>189.1</v>
      </c>
      <c r="F18" s="19">
        <f t="shared" si="11"/>
        <v>104.3</v>
      </c>
      <c r="G18" s="18">
        <v>198.2</v>
      </c>
      <c r="H18" s="19">
        <f t="shared" si="12"/>
        <v>104.8</v>
      </c>
      <c r="I18" s="18">
        <v>208.9</v>
      </c>
      <c r="J18" s="19">
        <f t="shared" si="13"/>
        <v>105.4</v>
      </c>
      <c r="K18" s="18">
        <v>221</v>
      </c>
      <c r="L18" s="19">
        <f t="shared" si="14"/>
        <v>105.8</v>
      </c>
    </row>
    <row r="19" spans="1:12" ht="19.5" customHeight="1" x14ac:dyDescent="0.25">
      <c r="A19" s="33" t="s">
        <v>3</v>
      </c>
      <c r="B19" s="34">
        <f>SUM(B20:B20)+B21</f>
        <v>1532.1</v>
      </c>
      <c r="C19" s="34">
        <f>SUM(C20:C20)+C21</f>
        <v>1501.4</v>
      </c>
      <c r="D19" s="35">
        <f t="shared" ref="D19:D20" si="15">ROUND(C19/B19*100,1)</f>
        <v>98</v>
      </c>
      <c r="E19" s="34">
        <f>SUM(E20:E20)+E21</f>
        <v>1570.7</v>
      </c>
      <c r="F19" s="35">
        <f t="shared" si="11"/>
        <v>104.6</v>
      </c>
      <c r="G19" s="34">
        <f>SUM(G20:G20)+G21</f>
        <v>1651.1</v>
      </c>
      <c r="H19" s="35">
        <f t="shared" ref="H19:H20" si="16">ROUND(G19/E19*100,1)</f>
        <v>105.1</v>
      </c>
      <c r="I19" s="34">
        <f>SUM(I20:I20)+I21</f>
        <v>1745.6</v>
      </c>
      <c r="J19" s="35">
        <f t="shared" ref="J19:J20" si="17">ROUND(I19/G19*100,1)</f>
        <v>105.7</v>
      </c>
      <c r="K19" s="34">
        <f>SUM(K20:K20)+K21</f>
        <v>1852.5</v>
      </c>
      <c r="L19" s="35">
        <f t="shared" ref="L19:L20" si="18">ROUND(K19/I19*100,1)</f>
        <v>106.1</v>
      </c>
    </row>
    <row r="20" spans="1:12" s="20" customFormat="1" ht="15" customHeight="1" x14ac:dyDescent="0.2">
      <c r="A20" s="16" t="s">
        <v>37</v>
      </c>
      <c r="B20" s="17">
        <v>623.20000000000005</v>
      </c>
      <c r="C20" s="17">
        <v>521.1</v>
      </c>
      <c r="D20" s="21">
        <f t="shared" si="15"/>
        <v>83.6</v>
      </c>
      <c r="E20" s="18">
        <v>549.20000000000005</v>
      </c>
      <c r="F20" s="19">
        <f t="shared" si="11"/>
        <v>105.4</v>
      </c>
      <c r="G20" s="18">
        <v>581.6</v>
      </c>
      <c r="H20" s="19">
        <f t="shared" si="16"/>
        <v>105.9</v>
      </c>
      <c r="I20" s="18">
        <v>619.4</v>
      </c>
      <c r="J20" s="19">
        <f t="shared" si="17"/>
        <v>106.5</v>
      </c>
      <c r="K20" s="18">
        <v>662.1</v>
      </c>
      <c r="L20" s="19">
        <f t="shared" si="18"/>
        <v>106.9</v>
      </c>
    </row>
    <row r="21" spans="1:12" ht="36.75" x14ac:dyDescent="0.25">
      <c r="A21" s="33" t="s">
        <v>10</v>
      </c>
      <c r="B21" s="34">
        <f>SUM(B22:B22)</f>
        <v>908.9</v>
      </c>
      <c r="C21" s="34">
        <f>SUM(C22:C22)</f>
        <v>980.3</v>
      </c>
      <c r="D21" s="35">
        <f t="shared" si="10"/>
        <v>107.9</v>
      </c>
      <c r="E21" s="34">
        <f>SUM(E22:E22)</f>
        <v>1021.5</v>
      </c>
      <c r="F21" s="35">
        <f>ROUND(E21/C21*100,1)</f>
        <v>104.2</v>
      </c>
      <c r="G21" s="34">
        <f>SUM(G22:G22)</f>
        <v>1069.5</v>
      </c>
      <c r="H21" s="35">
        <f t="shared" ref="H21" si="19">ROUND(G21/E21*100,1)</f>
        <v>104.7</v>
      </c>
      <c r="I21" s="34">
        <f>SUM(I22:I22)</f>
        <v>1126.2</v>
      </c>
      <c r="J21" s="35">
        <f t="shared" ref="J21" si="20">ROUND(I21/G21*100,1)</f>
        <v>105.3</v>
      </c>
      <c r="K21" s="34">
        <f>SUM(K22:K22)</f>
        <v>1190.4000000000001</v>
      </c>
      <c r="L21" s="35">
        <f t="shared" ref="L21" si="21">ROUND(K21/I21*100,1)</f>
        <v>105.7</v>
      </c>
    </row>
    <row r="22" spans="1:12" s="20" customFormat="1" ht="22.5" x14ac:dyDescent="0.2">
      <c r="A22" s="16" t="s">
        <v>38</v>
      </c>
      <c r="B22" s="17">
        <v>908.9</v>
      </c>
      <c r="C22" s="17">
        <v>980.3</v>
      </c>
      <c r="D22" s="21">
        <f t="shared" si="10"/>
        <v>107.9</v>
      </c>
      <c r="E22" s="18">
        <v>1021.5</v>
      </c>
      <c r="F22" s="19">
        <f t="shared" ref="F22" si="22">ROUND(E22/C22*100,1)</f>
        <v>104.2</v>
      </c>
      <c r="G22" s="18">
        <v>1069.5</v>
      </c>
      <c r="H22" s="19">
        <f t="shared" si="12"/>
        <v>104.7</v>
      </c>
      <c r="I22" s="18">
        <v>1126.2</v>
      </c>
      <c r="J22" s="19">
        <f t="shared" si="13"/>
        <v>105.3</v>
      </c>
      <c r="K22" s="18">
        <v>1190.4000000000001</v>
      </c>
      <c r="L22" s="19">
        <f t="shared" si="14"/>
        <v>105.7</v>
      </c>
    </row>
    <row r="23" spans="1:12" s="45" customFormat="1" ht="17.25" customHeight="1" x14ac:dyDescent="0.2">
      <c r="A23" s="42" t="s">
        <v>11</v>
      </c>
      <c r="B23" s="34">
        <f>SUM(B24:B24)</f>
        <v>993.8</v>
      </c>
      <c r="C23" s="34">
        <f>SUM(C24:C24)</f>
        <v>1047</v>
      </c>
      <c r="D23" s="35">
        <f t="shared" si="10"/>
        <v>105.4</v>
      </c>
      <c r="E23" s="34">
        <f>SUM(E24:E24)</f>
        <v>1095.2</v>
      </c>
      <c r="F23" s="35">
        <f t="shared" ref="F23:F26" si="23">ROUND(E23/C23*100,1)</f>
        <v>104.6</v>
      </c>
      <c r="G23" s="34">
        <f>SUM(G24:G24)</f>
        <v>1151.0999999999999</v>
      </c>
      <c r="H23" s="35">
        <f t="shared" si="12"/>
        <v>105.1</v>
      </c>
      <c r="I23" s="34">
        <f>SUM(I24:I24)</f>
        <v>1216.7</v>
      </c>
      <c r="J23" s="35">
        <f t="shared" si="13"/>
        <v>105.7</v>
      </c>
      <c r="K23" s="34">
        <f>SUM(K24:K24)</f>
        <v>1290.9000000000001</v>
      </c>
      <c r="L23" s="35">
        <f t="shared" si="14"/>
        <v>106.1</v>
      </c>
    </row>
    <row r="24" spans="1:12" s="20" customFormat="1" ht="15" customHeight="1" x14ac:dyDescent="0.2">
      <c r="A24" s="16" t="s">
        <v>39</v>
      </c>
      <c r="B24" s="18">
        <v>993.8</v>
      </c>
      <c r="C24" s="18">
        <v>1047</v>
      </c>
      <c r="D24" s="19">
        <f t="shared" si="10"/>
        <v>105.4</v>
      </c>
      <c r="E24" s="18">
        <v>1095.2</v>
      </c>
      <c r="F24" s="19">
        <f t="shared" si="23"/>
        <v>104.6</v>
      </c>
      <c r="G24" s="18">
        <v>1151.0999999999999</v>
      </c>
      <c r="H24" s="19">
        <f t="shared" si="12"/>
        <v>105.1</v>
      </c>
      <c r="I24" s="18">
        <v>1216.7</v>
      </c>
      <c r="J24" s="19">
        <f t="shared" si="13"/>
        <v>105.7</v>
      </c>
      <c r="K24" s="18">
        <v>1290.9000000000001</v>
      </c>
      <c r="L24" s="19">
        <f t="shared" si="14"/>
        <v>106.1</v>
      </c>
    </row>
    <row r="25" spans="1:12" s="45" customFormat="1" ht="24.95" customHeight="1" x14ac:dyDescent="0.2">
      <c r="A25" s="46" t="s">
        <v>12</v>
      </c>
      <c r="B25" s="34">
        <f>SUM(B26:B26)</f>
        <v>856.2</v>
      </c>
      <c r="C25" s="34">
        <f>SUM(C26:C26)</f>
        <v>901.9</v>
      </c>
      <c r="D25" s="35">
        <f t="shared" si="10"/>
        <v>105.3</v>
      </c>
      <c r="E25" s="34">
        <f>SUM(E26:E26)</f>
        <v>942.5</v>
      </c>
      <c r="F25" s="35">
        <f t="shared" si="23"/>
        <v>104.5</v>
      </c>
      <c r="G25" s="34">
        <f>SUM(G26:G26)</f>
        <v>989.6</v>
      </c>
      <c r="H25" s="35">
        <f t="shared" si="12"/>
        <v>105</v>
      </c>
      <c r="I25" s="34">
        <f>SUM(I26:I26)</f>
        <v>1045</v>
      </c>
      <c r="J25" s="35">
        <f t="shared" si="13"/>
        <v>105.6</v>
      </c>
      <c r="K25" s="34">
        <f>SUM(K26:K26)</f>
        <v>1107.7</v>
      </c>
      <c r="L25" s="35">
        <f t="shared" si="14"/>
        <v>106</v>
      </c>
    </row>
    <row r="26" spans="1:12" s="20" customFormat="1" ht="15" customHeight="1" x14ac:dyDescent="0.2">
      <c r="A26" s="16" t="s">
        <v>40</v>
      </c>
      <c r="B26" s="18">
        <v>856.2</v>
      </c>
      <c r="C26" s="18">
        <v>901.9</v>
      </c>
      <c r="D26" s="19">
        <f t="shared" si="10"/>
        <v>105.3</v>
      </c>
      <c r="E26" s="18">
        <v>942.5</v>
      </c>
      <c r="F26" s="19">
        <f t="shared" si="23"/>
        <v>104.5</v>
      </c>
      <c r="G26" s="18">
        <v>989.6</v>
      </c>
      <c r="H26" s="19">
        <f t="shared" si="12"/>
        <v>105</v>
      </c>
      <c r="I26" s="18">
        <v>1045</v>
      </c>
      <c r="J26" s="19">
        <f t="shared" si="13"/>
        <v>105.6</v>
      </c>
      <c r="K26" s="18">
        <v>1107.7</v>
      </c>
      <c r="L26" s="19">
        <f t="shared" si="14"/>
        <v>106</v>
      </c>
    </row>
    <row r="27" spans="1:12" ht="17.25" customHeight="1" x14ac:dyDescent="0.25">
      <c r="A27" s="40" t="s">
        <v>14</v>
      </c>
      <c r="B27" s="12"/>
      <c r="C27" s="13"/>
      <c r="D27" s="8"/>
      <c r="E27" s="13"/>
      <c r="F27" s="8"/>
      <c r="G27" s="13"/>
      <c r="H27" s="8"/>
      <c r="I27" s="13"/>
      <c r="J27" s="8"/>
      <c r="K27" s="13"/>
      <c r="L27" s="8"/>
    </row>
    <row r="28" spans="1:12" ht="12" customHeight="1" x14ac:dyDescent="0.25">
      <c r="A28" s="41" t="s">
        <v>13</v>
      </c>
      <c r="B28" s="12"/>
      <c r="C28" s="13"/>
      <c r="D28" s="8"/>
      <c r="E28" s="13"/>
      <c r="F28" s="8"/>
      <c r="G28" s="13"/>
      <c r="H28" s="8"/>
      <c r="I28" s="13"/>
      <c r="J28" s="8"/>
      <c r="K28" s="13"/>
      <c r="L28" s="8"/>
    </row>
    <row r="29" spans="1:12" s="22" customFormat="1" ht="13.5" customHeight="1" x14ac:dyDescent="0.2">
      <c r="A29" s="39" t="s">
        <v>41</v>
      </c>
      <c r="B29" s="37">
        <v>30209.100000000002</v>
      </c>
      <c r="C29" s="37">
        <v>38696.6</v>
      </c>
      <c r="D29" s="38">
        <f t="shared" ref="D29" si="24">ROUND(C29/B29*100,1)</f>
        <v>128.1</v>
      </c>
      <c r="E29" s="37">
        <v>49310.799999999996</v>
      </c>
      <c r="F29" s="38">
        <f t="shared" ref="F29:F36" si="25">ROUND(E29/C29*100,1)</f>
        <v>127.4</v>
      </c>
      <c r="G29" s="37">
        <v>52689.19999999999</v>
      </c>
      <c r="H29" s="38">
        <f t="shared" si="12"/>
        <v>106.9</v>
      </c>
      <c r="I29" s="37">
        <v>56616.500000000007</v>
      </c>
      <c r="J29" s="38">
        <f t="shared" ref="J29:J31" si="26">ROUND(I29/G29*100,1)</f>
        <v>107.5</v>
      </c>
      <c r="K29" s="37">
        <v>61064.4</v>
      </c>
      <c r="L29" s="38">
        <f t="shared" ref="L29" si="27">ROUND(K29/I29*100,1)</f>
        <v>107.9</v>
      </c>
    </row>
    <row r="30" spans="1:12" s="22" customFormat="1" ht="14.25" hidden="1" customHeight="1" x14ac:dyDescent="0.2">
      <c r="A30" s="39" t="s">
        <v>27</v>
      </c>
      <c r="B30" s="37"/>
      <c r="C30" s="37"/>
      <c r="D30" s="38" t="e">
        <f t="shared" ref="D30:D34" si="28">ROUND(C30/B30*100,1)</f>
        <v>#DIV/0!</v>
      </c>
      <c r="E30" s="37"/>
      <c r="F30" s="38" t="e">
        <f t="shared" si="25"/>
        <v>#DIV/0!</v>
      </c>
      <c r="G30" s="37"/>
      <c r="H30" s="38" t="e">
        <f t="shared" ref="H30:H36" si="29">ROUND(G30/E30*100,1)</f>
        <v>#DIV/0!</v>
      </c>
      <c r="I30" s="37"/>
      <c r="J30" s="38" t="e">
        <f t="shared" si="26"/>
        <v>#DIV/0!</v>
      </c>
      <c r="K30" s="37"/>
      <c r="L30" s="38" t="e">
        <f t="shared" ref="L30:L34" si="30">ROUND(K30/I30*100,1)</f>
        <v>#DIV/0!</v>
      </c>
    </row>
    <row r="31" spans="1:12" s="22" customFormat="1" ht="12.75" hidden="1" customHeight="1" x14ac:dyDescent="0.2">
      <c r="A31" s="39" t="s">
        <v>27</v>
      </c>
      <c r="B31" s="37"/>
      <c r="C31" s="37"/>
      <c r="D31" s="38" t="e">
        <f t="shared" si="28"/>
        <v>#DIV/0!</v>
      </c>
      <c r="E31" s="37"/>
      <c r="F31" s="38" t="e">
        <f t="shared" si="25"/>
        <v>#DIV/0!</v>
      </c>
      <c r="G31" s="37"/>
      <c r="H31" s="38" t="e">
        <f t="shared" si="29"/>
        <v>#DIV/0!</v>
      </c>
      <c r="I31" s="37"/>
      <c r="J31" s="38" t="e">
        <f t="shared" si="26"/>
        <v>#DIV/0!</v>
      </c>
      <c r="K31" s="37"/>
      <c r="L31" s="38" t="e">
        <f t="shared" si="30"/>
        <v>#DIV/0!</v>
      </c>
    </row>
    <row r="32" spans="1:12" s="22" customFormat="1" ht="12.75" hidden="1" customHeight="1" x14ac:dyDescent="0.2">
      <c r="A32" s="39" t="s">
        <v>27</v>
      </c>
      <c r="B32" s="37"/>
      <c r="C32" s="37"/>
      <c r="D32" s="38" t="e">
        <f t="shared" si="28"/>
        <v>#DIV/0!</v>
      </c>
      <c r="E32" s="37"/>
      <c r="F32" s="38" t="e">
        <f t="shared" si="25"/>
        <v>#DIV/0!</v>
      </c>
      <c r="G32" s="37"/>
      <c r="H32" s="38" t="e">
        <f t="shared" si="29"/>
        <v>#DIV/0!</v>
      </c>
      <c r="I32" s="37"/>
      <c r="J32" s="38" t="e">
        <f t="shared" ref="J32:J34" si="31">ROUND(I32/G32*100,1)</f>
        <v>#DIV/0!</v>
      </c>
      <c r="K32" s="37"/>
      <c r="L32" s="38" t="e">
        <f t="shared" si="30"/>
        <v>#DIV/0!</v>
      </c>
    </row>
    <row r="33" spans="1:17" s="22" customFormat="1" ht="12" hidden="1" customHeight="1" x14ac:dyDescent="0.2">
      <c r="A33" s="39" t="s">
        <v>27</v>
      </c>
      <c r="B33" s="37"/>
      <c r="C33" s="37"/>
      <c r="D33" s="38" t="e">
        <f t="shared" si="28"/>
        <v>#DIV/0!</v>
      </c>
      <c r="E33" s="37"/>
      <c r="F33" s="38" t="e">
        <f t="shared" si="25"/>
        <v>#DIV/0!</v>
      </c>
      <c r="G33" s="37"/>
      <c r="H33" s="38" t="e">
        <f t="shared" si="29"/>
        <v>#DIV/0!</v>
      </c>
      <c r="I33" s="37"/>
      <c r="J33" s="38" t="e">
        <f t="shared" si="31"/>
        <v>#DIV/0!</v>
      </c>
      <c r="K33" s="37"/>
      <c r="L33" s="38" t="e">
        <f t="shared" si="30"/>
        <v>#DIV/0!</v>
      </c>
    </row>
    <row r="34" spans="1:17" s="22" customFormat="1" ht="12.75" hidden="1" customHeight="1" x14ac:dyDescent="0.2">
      <c r="A34" s="39" t="s">
        <v>27</v>
      </c>
      <c r="B34" s="37"/>
      <c r="C34" s="37"/>
      <c r="D34" s="38" t="e">
        <f t="shared" si="28"/>
        <v>#DIV/0!</v>
      </c>
      <c r="E34" s="37"/>
      <c r="F34" s="38" t="e">
        <f t="shared" si="25"/>
        <v>#DIV/0!</v>
      </c>
      <c r="G34" s="37"/>
      <c r="H34" s="38" t="e">
        <f t="shared" si="29"/>
        <v>#DIV/0!</v>
      </c>
      <c r="I34" s="37"/>
      <c r="J34" s="38" t="e">
        <f t="shared" si="31"/>
        <v>#DIV/0!</v>
      </c>
      <c r="K34" s="37"/>
      <c r="L34" s="38" t="e">
        <f t="shared" si="30"/>
        <v>#DIV/0!</v>
      </c>
    </row>
    <row r="35" spans="1:17" s="22" customFormat="1" ht="12" hidden="1" customHeight="1" x14ac:dyDescent="0.2">
      <c r="A35" s="39" t="s">
        <v>27</v>
      </c>
      <c r="B35" s="37"/>
      <c r="C35" s="37"/>
      <c r="D35" s="38" t="e">
        <f t="shared" ref="D35:D36" si="32">ROUND(C35/B35*100,1)</f>
        <v>#DIV/0!</v>
      </c>
      <c r="E35" s="37"/>
      <c r="F35" s="38" t="e">
        <f t="shared" si="25"/>
        <v>#DIV/0!</v>
      </c>
      <c r="G35" s="37"/>
      <c r="H35" s="38" t="e">
        <f t="shared" si="29"/>
        <v>#DIV/0!</v>
      </c>
      <c r="I35" s="37"/>
      <c r="J35" s="38" t="e">
        <f t="shared" ref="J35:J36" si="33">ROUND(I35/G35*100,1)</f>
        <v>#DIV/0!</v>
      </c>
      <c r="K35" s="37"/>
      <c r="L35" s="38" t="e">
        <f t="shared" ref="L35:L36" si="34">ROUND(K35/I35*100,1)</f>
        <v>#DIV/0!</v>
      </c>
    </row>
    <row r="36" spans="1:17" s="22" customFormat="1" ht="12" hidden="1" customHeight="1" x14ac:dyDescent="0.2">
      <c r="A36" s="39" t="s">
        <v>27</v>
      </c>
      <c r="B36" s="37"/>
      <c r="C36" s="37"/>
      <c r="D36" s="38" t="e">
        <f t="shared" si="32"/>
        <v>#DIV/0!</v>
      </c>
      <c r="E36" s="37"/>
      <c r="F36" s="38" t="e">
        <f t="shared" si="25"/>
        <v>#DIV/0!</v>
      </c>
      <c r="G36" s="37"/>
      <c r="H36" s="38" t="e">
        <f t="shared" si="29"/>
        <v>#DIV/0!</v>
      </c>
      <c r="I36" s="37"/>
      <c r="J36" s="38" t="e">
        <f t="shared" si="33"/>
        <v>#DIV/0!</v>
      </c>
      <c r="K36" s="37"/>
      <c r="L36" s="38" t="e">
        <f t="shared" si="34"/>
        <v>#DIV/0!</v>
      </c>
    </row>
    <row r="37" spans="1:17" s="20" customFormat="1" ht="56.25" customHeight="1" x14ac:dyDescent="0.3">
      <c r="A37" s="78" t="s">
        <v>51</v>
      </c>
      <c r="B37" s="79"/>
      <c r="C37" s="79"/>
      <c r="D37" s="79"/>
      <c r="E37" s="73"/>
      <c r="F37" s="73"/>
      <c r="G37" s="73"/>
      <c r="H37" s="80" t="s">
        <v>52</v>
      </c>
      <c r="I37" s="80"/>
      <c r="J37" s="79"/>
      <c r="K37" s="76"/>
      <c r="L37" s="76"/>
      <c r="M37" s="76"/>
      <c r="N37" s="76"/>
      <c r="O37" s="74"/>
      <c r="P37" s="74"/>
    </row>
    <row r="38" spans="1:1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</sheetData>
  <sheetProtection insertColumns="0" insertRows="0" insertHyperlinks="0" deleteColumns="0" deleteRows="0" sort="0" autoFilter="0" pivotTables="0"/>
  <mergeCells count="12">
    <mergeCell ref="A37:D37"/>
    <mergeCell ref="H37:J37"/>
    <mergeCell ref="K1:L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5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11" sqref="A11:XFD12"/>
    </sheetView>
  </sheetViews>
  <sheetFormatPr defaultRowHeight="15" x14ac:dyDescent="0.2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24" x14ac:dyDescent="0.25">
      <c r="K1" s="81" t="s">
        <v>33</v>
      </c>
      <c r="L1" s="81"/>
    </row>
    <row r="2" spans="1:24" ht="25.5" customHeight="1" x14ac:dyDescent="0.25">
      <c r="A2" s="82" t="s">
        <v>19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24" ht="18.75" customHeight="1" x14ac:dyDescent="0.25">
      <c r="A3" s="82" t="s">
        <v>50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24" ht="9.75" customHeight="1" x14ac:dyDescent="0.25">
      <c r="A4" s="15"/>
      <c r="B4" s="15"/>
      <c r="C4" s="89" t="s">
        <v>20</v>
      </c>
      <c r="D4" s="89"/>
      <c r="E4" s="15"/>
      <c r="F4" s="15"/>
      <c r="G4" s="15"/>
      <c r="H4" s="15"/>
      <c r="I4" s="15"/>
      <c r="J4" s="15"/>
      <c r="K4" s="1"/>
      <c r="L4" s="1"/>
      <c r="M4" s="1"/>
      <c r="N4" s="1"/>
    </row>
    <row r="6" spans="1:24" ht="31.5" customHeight="1" x14ac:dyDescent="0.25">
      <c r="A6" s="86" t="s">
        <v>1</v>
      </c>
      <c r="B6" s="51" t="s">
        <v>28</v>
      </c>
      <c r="C6" s="87" t="s">
        <v>30</v>
      </c>
      <c r="D6" s="88"/>
      <c r="E6" s="84" t="s">
        <v>31</v>
      </c>
      <c r="F6" s="85"/>
      <c r="G6" s="84" t="s">
        <v>26</v>
      </c>
      <c r="H6" s="85"/>
      <c r="I6" s="84" t="s">
        <v>29</v>
      </c>
      <c r="J6" s="85"/>
      <c r="K6" s="84" t="s">
        <v>32</v>
      </c>
      <c r="L6" s="85"/>
    </row>
    <row r="7" spans="1:24" ht="45" x14ac:dyDescent="0.25">
      <c r="A7" s="86"/>
      <c r="B7" s="14" t="s">
        <v>21</v>
      </c>
      <c r="C7" s="14" t="s">
        <v>21</v>
      </c>
      <c r="D7" s="14" t="s">
        <v>4</v>
      </c>
      <c r="E7" s="14" t="s">
        <v>21</v>
      </c>
      <c r="F7" s="14" t="s">
        <v>4</v>
      </c>
      <c r="G7" s="14" t="s">
        <v>21</v>
      </c>
      <c r="H7" s="14" t="s">
        <v>4</v>
      </c>
      <c r="I7" s="14" t="s">
        <v>21</v>
      </c>
      <c r="J7" s="14" t="s">
        <v>4</v>
      </c>
      <c r="K7" s="14" t="s">
        <v>21</v>
      </c>
      <c r="L7" s="14" t="s">
        <v>4</v>
      </c>
    </row>
    <row r="8" spans="1:24" ht="18.75" customHeight="1" x14ac:dyDescent="0.25">
      <c r="A8" s="47" t="s">
        <v>15</v>
      </c>
      <c r="B8" s="52">
        <f>SUM(B30:B37)</f>
        <v>110</v>
      </c>
      <c r="C8" s="52">
        <f>SUM(C30:C37)</f>
        <v>117</v>
      </c>
      <c r="D8" s="36">
        <f>ROUND(C8/B8*100,1)</f>
        <v>106.4</v>
      </c>
      <c r="E8" s="52">
        <f>SUM(E30:E37)</f>
        <v>138</v>
      </c>
      <c r="F8" s="36">
        <f>ROUND(E8/C8*100,1)</f>
        <v>117.9</v>
      </c>
      <c r="G8" s="52">
        <f>SUM(G30:G37)</f>
        <v>138</v>
      </c>
      <c r="H8" s="36">
        <f>ROUND(G8/E8*100,1)</f>
        <v>100</v>
      </c>
      <c r="I8" s="52">
        <f>SUM(I30:I37)</f>
        <v>138</v>
      </c>
      <c r="J8" s="36">
        <f>ROUND(I8/G8*100,1)</f>
        <v>100</v>
      </c>
      <c r="K8" s="52">
        <f>SUM(K30:K37)</f>
        <v>138</v>
      </c>
      <c r="L8" s="36">
        <f>ROUND(K8/I8*100,1)</f>
        <v>100</v>
      </c>
    </row>
    <row r="9" spans="1:24" ht="12.75" customHeight="1" x14ac:dyDescent="0.25">
      <c r="A9" s="7" t="s">
        <v>8</v>
      </c>
      <c r="B9" s="53">
        <f>B8-B10</f>
        <v>0</v>
      </c>
      <c r="C9" s="53">
        <f>C8-C10</f>
        <v>0</v>
      </c>
      <c r="D9" s="21">
        <f>D8-D10</f>
        <v>0</v>
      </c>
      <c r="E9" s="53">
        <f>E8-E10</f>
        <v>0</v>
      </c>
      <c r="F9" s="21">
        <f>F8-F10</f>
        <v>0</v>
      </c>
      <c r="G9" s="64">
        <f>G8-G10</f>
        <v>0</v>
      </c>
      <c r="H9" s="19">
        <f>H8-H10</f>
        <v>0</v>
      </c>
      <c r="I9" s="64">
        <f>I8-I10</f>
        <v>0</v>
      </c>
      <c r="J9" s="19">
        <f>J8-J10</f>
        <v>0</v>
      </c>
      <c r="K9" s="64">
        <f>K8-K10</f>
        <v>0</v>
      </c>
      <c r="L9" s="19">
        <f>L8-L10</f>
        <v>0</v>
      </c>
    </row>
    <row r="10" spans="1:24" ht="13.5" customHeight="1" x14ac:dyDescent="0.25">
      <c r="A10" s="7" t="s">
        <v>7</v>
      </c>
      <c r="B10" s="53">
        <f>ROUND(SUM(B30:B37),1)</f>
        <v>110</v>
      </c>
      <c r="C10" s="53">
        <f>ROUND(SUM(C30:C37),1)</f>
        <v>117</v>
      </c>
      <c r="D10" s="21">
        <f>ROUND(C10/B10*100,1)</f>
        <v>106.4</v>
      </c>
      <c r="E10" s="53">
        <f>ROUND(SUM(E30:E37),1)</f>
        <v>138</v>
      </c>
      <c r="F10" s="21">
        <f>ROUND(E10/C10*100,1)</f>
        <v>117.9</v>
      </c>
      <c r="G10" s="64">
        <f>ROUND(SUM(G30:G37),1)</f>
        <v>138</v>
      </c>
      <c r="H10" s="19">
        <f>ROUND(G10/E10*100,1)</f>
        <v>100</v>
      </c>
      <c r="I10" s="64">
        <f>ROUND(SUM(I30:I37),1)</f>
        <v>138</v>
      </c>
      <c r="J10" s="19">
        <f>ROUND(I10/G10*100,1)</f>
        <v>100</v>
      </c>
      <c r="K10" s="64">
        <f>ROUND(SUM(K30:K37),1)</f>
        <v>138</v>
      </c>
      <c r="L10" s="19">
        <f>ROUND(K10/I10*100,1)</f>
        <v>100</v>
      </c>
    </row>
    <row r="11" spans="1:24" ht="24.95" customHeight="1" x14ac:dyDescent="0.25">
      <c r="A11" s="48" t="s">
        <v>17</v>
      </c>
      <c r="B11" s="54"/>
      <c r="C11" s="54"/>
      <c r="D11" s="10"/>
      <c r="E11" s="54"/>
      <c r="F11" s="10"/>
      <c r="G11" s="65"/>
      <c r="H11" s="11"/>
      <c r="I11" s="65"/>
      <c r="J11" s="11"/>
      <c r="K11" s="65"/>
      <c r="L11" s="11"/>
    </row>
    <row r="12" spans="1:24" ht="30.75" customHeight="1" x14ac:dyDescent="0.25">
      <c r="A12" s="29" t="s">
        <v>6</v>
      </c>
      <c r="B12" s="55">
        <f>SUM(B13:B13)</f>
        <v>90</v>
      </c>
      <c r="C12" s="55">
        <f>SUM(C13:C13)</f>
        <v>96</v>
      </c>
      <c r="D12" s="19">
        <f t="shared" ref="D12:D13" si="0">ROUND(C12/B12*100,1)</f>
        <v>106.7</v>
      </c>
      <c r="E12" s="55">
        <f>SUM(E13:E13)</f>
        <v>117</v>
      </c>
      <c r="F12" s="19">
        <f t="shared" ref="F12:F13" si="1">ROUND(E12/C12*100,1)</f>
        <v>121.9</v>
      </c>
      <c r="G12" s="55">
        <f>SUM(G13:G13)</f>
        <v>117</v>
      </c>
      <c r="H12" s="19">
        <f t="shared" ref="H12:H13" si="2">ROUND(G12/E12*100,1)</f>
        <v>100</v>
      </c>
      <c r="I12" s="55">
        <f>SUM(I13:I13)</f>
        <v>117</v>
      </c>
      <c r="J12" s="19">
        <f t="shared" ref="J12:J13" si="3">ROUND(I12/G12*100,1)</f>
        <v>100</v>
      </c>
      <c r="K12" s="55">
        <f>SUM(K13:K13)</f>
        <v>117</v>
      </c>
      <c r="L12" s="19">
        <f t="shared" ref="L12:L13" si="4">ROUND(K12/I12*100,1)</f>
        <v>100</v>
      </c>
    </row>
    <row r="13" spans="1:24" ht="15" customHeight="1" x14ac:dyDescent="0.25">
      <c r="A13" s="16" t="s">
        <v>34</v>
      </c>
      <c r="B13" s="56">
        <v>90</v>
      </c>
      <c r="C13" s="59">
        <v>96</v>
      </c>
      <c r="D13" s="19">
        <f t="shared" si="0"/>
        <v>106.7</v>
      </c>
      <c r="E13" s="59">
        <v>117</v>
      </c>
      <c r="F13" s="19">
        <f t="shared" si="1"/>
        <v>121.9</v>
      </c>
      <c r="G13" s="59">
        <v>117</v>
      </c>
      <c r="H13" s="19">
        <f t="shared" si="2"/>
        <v>100</v>
      </c>
      <c r="I13" s="59">
        <v>117</v>
      </c>
      <c r="J13" s="19">
        <f t="shared" si="3"/>
        <v>100</v>
      </c>
      <c r="K13" s="59">
        <v>117</v>
      </c>
      <c r="L13" s="19">
        <f t="shared" si="4"/>
        <v>100</v>
      </c>
    </row>
    <row r="14" spans="1:24" hidden="1" x14ac:dyDescent="0.25">
      <c r="A14" s="16" t="e">
        <f>'фонд начисленной заработной пла'!#REF!</f>
        <v>#REF!</v>
      </c>
      <c r="B14" s="56"/>
      <c r="C14" s="59"/>
      <c r="D14" s="19" t="e">
        <f t="shared" ref="D14:D15" si="5">ROUND(C14/B14*100,1)</f>
        <v>#DIV/0!</v>
      </c>
      <c r="E14" s="59"/>
      <c r="F14" s="19" t="e">
        <f t="shared" ref="F14:F15" si="6">ROUND(E14/C14*100,1)</f>
        <v>#DIV/0!</v>
      </c>
      <c r="G14" s="59"/>
      <c r="H14" s="19" t="e">
        <f t="shared" ref="H14:H16" si="7">ROUND(G14/E14*100,1)</f>
        <v>#DIV/0!</v>
      </c>
      <c r="I14" s="59"/>
      <c r="J14" s="19" t="e">
        <f t="shared" ref="J14:J16" si="8">ROUND(I14/G14*100,1)</f>
        <v>#DIV/0!</v>
      </c>
      <c r="K14" s="59"/>
      <c r="L14" s="19" t="e">
        <f t="shared" ref="L14:L16" si="9">ROUND(K14/I14*100,1)</f>
        <v>#DIV/0!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hidden="1" x14ac:dyDescent="0.25">
      <c r="A15" s="16" t="e">
        <f>'фонд начисленной заработной пла'!#REF!</f>
        <v>#REF!</v>
      </c>
      <c r="B15" s="56"/>
      <c r="C15" s="59"/>
      <c r="D15" s="19" t="e">
        <f t="shared" si="5"/>
        <v>#DIV/0!</v>
      </c>
      <c r="E15" s="59"/>
      <c r="F15" s="19" t="e">
        <f t="shared" si="6"/>
        <v>#DIV/0!</v>
      </c>
      <c r="G15" s="59"/>
      <c r="H15" s="19" t="e">
        <f t="shared" si="7"/>
        <v>#DIV/0!</v>
      </c>
      <c r="I15" s="59"/>
      <c r="J15" s="19" t="e">
        <f t="shared" si="8"/>
        <v>#DIV/0!</v>
      </c>
      <c r="K15" s="59"/>
      <c r="L15" s="19" t="e">
        <f t="shared" si="9"/>
        <v>#DIV/0!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hidden="1" x14ac:dyDescent="0.25">
      <c r="A16" s="16" t="str">
        <f>'фонд начисленной заработной пла'!A15</f>
        <v>(наименование предприятия, организации)</v>
      </c>
      <c r="B16" s="56"/>
      <c r="C16" s="59"/>
      <c r="D16" s="19" t="e">
        <f t="shared" ref="D16:D26" si="10">ROUND(C16/B16*100,1)</f>
        <v>#DIV/0!</v>
      </c>
      <c r="E16" s="59"/>
      <c r="F16" s="19" t="e">
        <f t="shared" ref="F16:F20" si="11">ROUND(E16/C16*100,1)</f>
        <v>#DIV/0!</v>
      </c>
      <c r="G16" s="59"/>
      <c r="H16" s="19" t="e">
        <f t="shared" si="7"/>
        <v>#DIV/0!</v>
      </c>
      <c r="I16" s="59"/>
      <c r="J16" s="19" t="e">
        <f t="shared" si="8"/>
        <v>#DIV/0!</v>
      </c>
      <c r="K16" s="59"/>
      <c r="L16" s="19" t="e">
        <f t="shared" si="9"/>
        <v>#DIV/0!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hidden="1" x14ac:dyDescent="0.25">
      <c r="A17" s="16" t="str">
        <f>'фонд начисленной заработной пла'!A16</f>
        <v>(наименование предприятия, организации)</v>
      </c>
      <c r="B17" s="56"/>
      <c r="C17" s="59"/>
      <c r="D17" s="19" t="e">
        <f t="shared" si="10"/>
        <v>#DIV/0!</v>
      </c>
      <c r="E17" s="59"/>
      <c r="F17" s="19" t="e">
        <f t="shared" si="11"/>
        <v>#DIV/0!</v>
      </c>
      <c r="G17" s="59"/>
      <c r="H17" s="19" t="e">
        <f t="shared" ref="H17:H34" si="12">ROUND(G17/E17*100,1)</f>
        <v>#DIV/0!</v>
      </c>
      <c r="I17" s="59"/>
      <c r="J17" s="19" t="e">
        <f t="shared" ref="J17:J26" si="13">ROUND(I17/G17*100,1)</f>
        <v>#DIV/0!</v>
      </c>
      <c r="K17" s="59"/>
      <c r="L17" s="19" t="e">
        <f t="shared" ref="L17:L34" si="14">ROUND(K17/I17*100,1)</f>
        <v>#DIV/0!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ht="36.75" x14ac:dyDescent="0.25">
      <c r="A18" s="33" t="s">
        <v>9</v>
      </c>
      <c r="B18" s="58">
        <f>SUM(B19:B19)</f>
        <v>2</v>
      </c>
      <c r="C18" s="58">
        <f>SUM(C19:C19)</f>
        <v>2</v>
      </c>
      <c r="D18" s="35">
        <f t="shared" si="10"/>
        <v>100</v>
      </c>
      <c r="E18" s="58">
        <f>SUM(E19:E19)</f>
        <v>2</v>
      </c>
      <c r="F18" s="35">
        <f t="shared" si="11"/>
        <v>100</v>
      </c>
      <c r="G18" s="58">
        <f>SUM(G19:G19)</f>
        <v>2</v>
      </c>
      <c r="H18" s="35">
        <f t="shared" si="12"/>
        <v>100</v>
      </c>
      <c r="I18" s="58">
        <f>SUM(I19:I19)</f>
        <v>2</v>
      </c>
      <c r="J18" s="35">
        <f t="shared" si="13"/>
        <v>100</v>
      </c>
      <c r="K18" s="58">
        <f>SUM(K19:K19)</f>
        <v>2</v>
      </c>
      <c r="L18" s="35">
        <f t="shared" si="14"/>
        <v>100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ht="23.25" x14ac:dyDescent="0.25">
      <c r="A19" s="16" t="str">
        <f>'фонд начисленной заработной пла'!A18</f>
        <v>АНО "Водоснабжение Алексеевского сельсовета"</v>
      </c>
      <c r="B19" s="56">
        <v>2</v>
      </c>
      <c r="C19" s="59">
        <v>2</v>
      </c>
      <c r="D19" s="19">
        <f t="shared" si="10"/>
        <v>100</v>
      </c>
      <c r="E19" s="59">
        <v>2</v>
      </c>
      <c r="F19" s="19">
        <f t="shared" si="11"/>
        <v>100</v>
      </c>
      <c r="G19" s="59">
        <v>2</v>
      </c>
      <c r="H19" s="19">
        <f t="shared" si="12"/>
        <v>100</v>
      </c>
      <c r="I19" s="59">
        <v>2</v>
      </c>
      <c r="J19" s="19">
        <f t="shared" si="13"/>
        <v>100</v>
      </c>
      <c r="K19" s="59">
        <v>2</v>
      </c>
      <c r="L19" s="19">
        <f t="shared" si="14"/>
        <v>100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16" t="str">
        <f>'фонд начисленной заработной пла'!A20</f>
        <v>МКУ ОДА Алексеевского сельсовета</v>
      </c>
      <c r="B20" s="59">
        <v>5</v>
      </c>
      <c r="C20" s="59">
        <v>5</v>
      </c>
      <c r="D20" s="18">
        <f t="shared" si="10"/>
        <v>100</v>
      </c>
      <c r="E20" s="59">
        <v>5</v>
      </c>
      <c r="F20" s="19">
        <f t="shared" si="11"/>
        <v>100</v>
      </c>
      <c r="G20" s="59">
        <v>5</v>
      </c>
      <c r="H20" s="19">
        <f t="shared" si="12"/>
        <v>100</v>
      </c>
      <c r="I20" s="59">
        <v>5</v>
      </c>
      <c r="J20" s="19">
        <f t="shared" si="13"/>
        <v>100</v>
      </c>
      <c r="K20" s="59">
        <v>5</v>
      </c>
      <c r="L20" s="19">
        <f t="shared" si="14"/>
        <v>100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23.25" x14ac:dyDescent="0.25">
      <c r="A21" s="16" t="str">
        <f>'фонд начисленной заработной пла'!A22</f>
        <v>Администрация Алексеевского сельского совета</v>
      </c>
      <c r="B21" s="59">
        <v>3</v>
      </c>
      <c r="C21" s="59">
        <v>3</v>
      </c>
      <c r="D21" s="18">
        <f t="shared" si="10"/>
        <v>100</v>
      </c>
      <c r="E21" s="59">
        <v>3</v>
      </c>
      <c r="F21" s="19">
        <f t="shared" ref="F21" si="15">ROUND(E21/C21*100,1)</f>
        <v>100</v>
      </c>
      <c r="G21" s="59">
        <v>3</v>
      </c>
      <c r="H21" s="19">
        <f t="shared" si="12"/>
        <v>100</v>
      </c>
      <c r="I21" s="59">
        <v>3</v>
      </c>
      <c r="J21" s="19">
        <f t="shared" si="13"/>
        <v>100</v>
      </c>
      <c r="K21" s="59">
        <v>3</v>
      </c>
      <c r="L21" s="19">
        <f t="shared" si="14"/>
        <v>100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2" t="s">
        <v>0</v>
      </c>
      <c r="B22" s="60"/>
      <c r="C22" s="63"/>
      <c r="D22" s="38"/>
      <c r="E22" s="63"/>
      <c r="F22" s="38"/>
      <c r="G22" s="63"/>
      <c r="H22" s="38"/>
      <c r="I22" s="63"/>
      <c r="J22" s="38"/>
      <c r="K22" s="63"/>
      <c r="L22" s="38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2" t="s">
        <v>11</v>
      </c>
      <c r="B23" s="58">
        <f>SUM(B24:B24)</f>
        <v>6</v>
      </c>
      <c r="C23" s="58">
        <f>SUM(C24:C24)</f>
        <v>6</v>
      </c>
      <c r="D23" s="35">
        <f t="shared" si="10"/>
        <v>100</v>
      </c>
      <c r="E23" s="58">
        <f>SUM(E24:E24)</f>
        <v>6</v>
      </c>
      <c r="F23" s="35">
        <f t="shared" ref="F23:F26" si="16">ROUND(E23/C23*100,1)</f>
        <v>100</v>
      </c>
      <c r="G23" s="58">
        <f>SUM(G24:G24)</f>
        <v>6</v>
      </c>
      <c r="H23" s="35">
        <f t="shared" si="12"/>
        <v>100</v>
      </c>
      <c r="I23" s="58">
        <f>SUM(I24:I24)</f>
        <v>6</v>
      </c>
      <c r="J23" s="35">
        <f t="shared" si="13"/>
        <v>100</v>
      </c>
      <c r="K23" s="58">
        <f>SUM(K24:K24)</f>
        <v>6</v>
      </c>
      <c r="L23" s="35">
        <f t="shared" si="14"/>
        <v>100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16" t="str">
        <f>'фонд начисленной заработной пла'!A24</f>
        <v>МКУ "Алексеевский детский сад"</v>
      </c>
      <c r="B24" s="59">
        <v>6</v>
      </c>
      <c r="C24" s="59">
        <v>6</v>
      </c>
      <c r="D24" s="19">
        <f t="shared" si="10"/>
        <v>100</v>
      </c>
      <c r="E24" s="59">
        <v>6</v>
      </c>
      <c r="F24" s="19">
        <f t="shared" si="16"/>
        <v>100</v>
      </c>
      <c r="G24" s="59">
        <v>6</v>
      </c>
      <c r="H24" s="19">
        <f t="shared" si="12"/>
        <v>100</v>
      </c>
      <c r="I24" s="59">
        <v>6</v>
      </c>
      <c r="J24" s="19">
        <f t="shared" si="13"/>
        <v>100</v>
      </c>
      <c r="K24" s="59">
        <v>6</v>
      </c>
      <c r="L24" s="19">
        <f t="shared" si="14"/>
        <v>100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24.75" x14ac:dyDescent="0.25">
      <c r="A25" s="46" t="s">
        <v>12</v>
      </c>
      <c r="B25" s="58">
        <f>SUM(B26:B26)</f>
        <v>4</v>
      </c>
      <c r="C25" s="58">
        <f>SUM(C26:C26)</f>
        <v>5</v>
      </c>
      <c r="D25" s="35">
        <f t="shared" si="10"/>
        <v>125</v>
      </c>
      <c r="E25" s="58">
        <f>SUM(E26:E26)</f>
        <v>5</v>
      </c>
      <c r="F25" s="35">
        <f t="shared" si="16"/>
        <v>100</v>
      </c>
      <c r="G25" s="58">
        <f>SUM(G26:G26)</f>
        <v>5</v>
      </c>
      <c r="H25" s="35">
        <f t="shared" si="12"/>
        <v>100</v>
      </c>
      <c r="I25" s="58">
        <f>SUM(I26:I26)</f>
        <v>5</v>
      </c>
      <c r="J25" s="35">
        <f t="shared" si="13"/>
        <v>100</v>
      </c>
      <c r="K25" s="58">
        <f>SUM(K26:K26)</f>
        <v>5</v>
      </c>
      <c r="L25" s="35">
        <f t="shared" si="14"/>
        <v>100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16" t="str">
        <f>'фонд начисленной заработной пла'!A26</f>
        <v>МКУ "Александровский Дом культуры"</v>
      </c>
      <c r="B26" s="59">
        <v>4</v>
      </c>
      <c r="C26" s="59">
        <v>5</v>
      </c>
      <c r="D26" s="19">
        <f t="shared" si="10"/>
        <v>125</v>
      </c>
      <c r="E26" s="59">
        <v>5</v>
      </c>
      <c r="F26" s="19">
        <f t="shared" si="16"/>
        <v>100</v>
      </c>
      <c r="G26" s="59">
        <v>5</v>
      </c>
      <c r="H26" s="19">
        <f t="shared" si="12"/>
        <v>100</v>
      </c>
      <c r="I26" s="59">
        <v>5</v>
      </c>
      <c r="J26" s="19">
        <f t="shared" si="13"/>
        <v>100</v>
      </c>
      <c r="K26" s="59">
        <v>5</v>
      </c>
      <c r="L26" s="19">
        <f t="shared" si="14"/>
        <v>100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18.75" customHeight="1" x14ac:dyDescent="0.25">
      <c r="A27" s="9"/>
      <c r="B27" s="57"/>
      <c r="C27" s="62"/>
      <c r="D27" s="8"/>
      <c r="E27" s="62"/>
      <c r="F27" s="8"/>
      <c r="G27" s="62"/>
      <c r="H27" s="8"/>
      <c r="I27" s="62"/>
      <c r="J27" s="8"/>
      <c r="K27" s="62"/>
      <c r="L27" s="8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0" t="s">
        <v>24</v>
      </c>
      <c r="B28" s="57"/>
      <c r="C28" s="62"/>
      <c r="D28" s="8"/>
      <c r="E28" s="62"/>
      <c r="F28" s="8"/>
      <c r="G28" s="62"/>
      <c r="H28" s="8"/>
      <c r="I28" s="62"/>
      <c r="J28" s="8"/>
      <c r="K28" s="62"/>
      <c r="L28" s="8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1" t="s">
        <v>13</v>
      </c>
      <c r="B29" s="57"/>
      <c r="C29" s="62"/>
      <c r="D29" s="8"/>
      <c r="E29" s="62"/>
      <c r="F29" s="8"/>
      <c r="G29" s="62"/>
      <c r="H29" s="8"/>
      <c r="I29" s="62"/>
      <c r="J29" s="8"/>
      <c r="K29" s="62"/>
      <c r="L29" s="8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39" t="s">
        <v>41</v>
      </c>
      <c r="B30" s="61">
        <v>110</v>
      </c>
      <c r="C30" s="61">
        <v>117</v>
      </c>
      <c r="D30" s="38">
        <f t="shared" ref="D30" si="17">ROUND(C30/B30*100,1)</f>
        <v>106.4</v>
      </c>
      <c r="E30" s="61">
        <v>138</v>
      </c>
      <c r="F30" s="38">
        <f t="shared" ref="F30:L30" si="18">ROUND(E30/C30*100,1)</f>
        <v>117.9</v>
      </c>
      <c r="G30" s="61">
        <v>138</v>
      </c>
      <c r="H30" s="38">
        <f t="shared" si="18"/>
        <v>100</v>
      </c>
      <c r="I30" s="61">
        <v>138</v>
      </c>
      <c r="J30" s="38">
        <f t="shared" si="18"/>
        <v>100</v>
      </c>
      <c r="K30" s="61">
        <v>138</v>
      </c>
      <c r="L30" s="38">
        <f t="shared" si="18"/>
        <v>100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24.75" hidden="1" x14ac:dyDescent="0.25">
      <c r="A31" s="39" t="str">
        <f>'фонд начисленной заработной пла'!A30</f>
        <v>(наименование муниципального образования)</v>
      </c>
      <c r="B31" s="61"/>
      <c r="C31" s="61"/>
      <c r="D31" s="38" t="e">
        <f t="shared" ref="D31:D37" si="19">ROUND(C31/B31*100,1)</f>
        <v>#DIV/0!</v>
      </c>
      <c r="E31" s="61"/>
      <c r="F31" s="38" t="e">
        <f t="shared" ref="F31:F37" si="20">ROUND(E31/C31*100,1)</f>
        <v>#DIV/0!</v>
      </c>
      <c r="G31" s="61"/>
      <c r="H31" s="38" t="e">
        <f t="shared" si="12"/>
        <v>#DIV/0!</v>
      </c>
      <c r="I31" s="61"/>
      <c r="J31" s="38" t="e">
        <f t="shared" ref="J31:J37" si="21">ROUND(I31/G31*100,1)</f>
        <v>#DIV/0!</v>
      </c>
      <c r="K31" s="61"/>
      <c r="L31" s="38" t="e">
        <f t="shared" si="14"/>
        <v>#DIV/0!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24.75" hidden="1" x14ac:dyDescent="0.25">
      <c r="A32" s="39" t="str">
        <f>'фонд начисленной заработной пла'!A31</f>
        <v>(наименование муниципального образования)</v>
      </c>
      <c r="B32" s="61"/>
      <c r="C32" s="61"/>
      <c r="D32" s="38" t="e">
        <f t="shared" si="19"/>
        <v>#DIV/0!</v>
      </c>
      <c r="E32" s="61"/>
      <c r="F32" s="38" t="e">
        <f t="shared" si="20"/>
        <v>#DIV/0!</v>
      </c>
      <c r="G32" s="61"/>
      <c r="H32" s="38" t="e">
        <f t="shared" si="12"/>
        <v>#DIV/0!</v>
      </c>
      <c r="I32" s="61"/>
      <c r="J32" s="38" t="e">
        <f t="shared" si="21"/>
        <v>#DIV/0!</v>
      </c>
      <c r="K32" s="61"/>
      <c r="L32" s="38" t="e">
        <f t="shared" si="14"/>
        <v>#DIV/0!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24.75" hidden="1" x14ac:dyDescent="0.25">
      <c r="A33" s="39" t="str">
        <f>'фонд начисленной заработной пла'!A32</f>
        <v>(наименование муниципального образования)</v>
      </c>
      <c r="B33" s="61"/>
      <c r="C33" s="61"/>
      <c r="D33" s="38" t="e">
        <f t="shared" si="19"/>
        <v>#DIV/0!</v>
      </c>
      <c r="E33" s="61"/>
      <c r="F33" s="38" t="e">
        <f t="shared" si="20"/>
        <v>#DIV/0!</v>
      </c>
      <c r="G33" s="61"/>
      <c r="H33" s="38" t="e">
        <f t="shared" si="12"/>
        <v>#DIV/0!</v>
      </c>
      <c r="I33" s="61"/>
      <c r="J33" s="38" t="e">
        <f t="shared" si="21"/>
        <v>#DIV/0!</v>
      </c>
      <c r="K33" s="61"/>
      <c r="L33" s="38" t="e">
        <f t="shared" si="14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24.75" hidden="1" x14ac:dyDescent="0.25">
      <c r="A34" s="39" t="str">
        <f>'фонд начисленной заработной пла'!A33</f>
        <v>(наименование муниципального образования)</v>
      </c>
      <c r="B34" s="61"/>
      <c r="C34" s="61"/>
      <c r="D34" s="38" t="e">
        <f t="shared" si="19"/>
        <v>#DIV/0!</v>
      </c>
      <c r="E34" s="61"/>
      <c r="F34" s="38" t="e">
        <f t="shared" si="20"/>
        <v>#DIV/0!</v>
      </c>
      <c r="G34" s="61"/>
      <c r="H34" s="38" t="e">
        <f t="shared" si="12"/>
        <v>#DIV/0!</v>
      </c>
      <c r="I34" s="61"/>
      <c r="J34" s="38" t="e">
        <f t="shared" si="21"/>
        <v>#DIV/0!</v>
      </c>
      <c r="K34" s="61"/>
      <c r="L34" s="38" t="e">
        <f t="shared" si="14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24.75" hidden="1" x14ac:dyDescent="0.25">
      <c r="A35" s="39" t="str">
        <f>'фонд начисленной заработной пла'!A34</f>
        <v>(наименование муниципального образования)</v>
      </c>
      <c r="B35" s="61"/>
      <c r="C35" s="61"/>
      <c r="D35" s="38" t="e">
        <f t="shared" si="19"/>
        <v>#DIV/0!</v>
      </c>
      <c r="E35" s="61"/>
      <c r="F35" s="38" t="e">
        <f t="shared" si="20"/>
        <v>#DIV/0!</v>
      </c>
      <c r="G35" s="61"/>
      <c r="H35" s="38" t="e">
        <f t="shared" ref="H35:H37" si="22">ROUND(G35/E35*100,1)</f>
        <v>#DIV/0!</v>
      </c>
      <c r="I35" s="61"/>
      <c r="J35" s="38" t="e">
        <f t="shared" si="21"/>
        <v>#DIV/0!</v>
      </c>
      <c r="K35" s="61"/>
      <c r="L35" s="38" t="e">
        <f t="shared" ref="L35:L37" si="23">ROUND(K35/I35*100,1)</f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24.75" hidden="1" x14ac:dyDescent="0.25">
      <c r="A36" s="39" t="str">
        <f>'фонд начисленной заработной пла'!A35</f>
        <v>(наименование муниципального образования)</v>
      </c>
      <c r="B36" s="61"/>
      <c r="C36" s="61"/>
      <c r="D36" s="38" t="e">
        <f t="shared" si="19"/>
        <v>#DIV/0!</v>
      </c>
      <c r="E36" s="61"/>
      <c r="F36" s="38" t="e">
        <f t="shared" si="20"/>
        <v>#DIV/0!</v>
      </c>
      <c r="G36" s="61"/>
      <c r="H36" s="38" t="e">
        <f t="shared" si="22"/>
        <v>#DIV/0!</v>
      </c>
      <c r="I36" s="61"/>
      <c r="J36" s="38" t="e">
        <f t="shared" si="21"/>
        <v>#DIV/0!</v>
      </c>
      <c r="K36" s="61"/>
      <c r="L36" s="38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24.75" hidden="1" x14ac:dyDescent="0.25">
      <c r="A37" s="39" t="str">
        <f>'фонд начисленной заработной пла'!A36</f>
        <v>(наименование муниципального образования)</v>
      </c>
      <c r="B37" s="61"/>
      <c r="C37" s="61"/>
      <c r="D37" s="38" t="e">
        <f t="shared" si="19"/>
        <v>#DIV/0!</v>
      </c>
      <c r="E37" s="61"/>
      <c r="F37" s="38" t="e">
        <f t="shared" si="20"/>
        <v>#DIV/0!</v>
      </c>
      <c r="G37" s="61"/>
      <c r="H37" s="38" t="e">
        <f t="shared" si="22"/>
        <v>#DIV/0!</v>
      </c>
      <c r="I37" s="61"/>
      <c r="J37" s="38" t="e">
        <f t="shared" si="21"/>
        <v>#DIV/0!</v>
      </c>
      <c r="K37" s="61"/>
      <c r="L37" s="3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s="20" customFormat="1" ht="56.25" customHeight="1" x14ac:dyDescent="0.3">
      <c r="A38" s="78" t="s">
        <v>51</v>
      </c>
      <c r="B38" s="79"/>
      <c r="C38" s="79"/>
      <c r="D38" s="79"/>
      <c r="E38" s="73"/>
      <c r="F38" s="73"/>
      <c r="G38" s="73"/>
      <c r="H38" s="80" t="s">
        <v>52</v>
      </c>
      <c r="I38" s="80"/>
      <c r="J38" s="79"/>
      <c r="K38" s="76"/>
      <c r="L38" s="76"/>
      <c r="M38" s="76"/>
      <c r="N38" s="76"/>
      <c r="O38" s="74"/>
      <c r="P38" s="74"/>
    </row>
    <row r="39" spans="1:24" x14ac:dyDescent="0.2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</sheetData>
  <sheetProtection formatCells="0" formatColumns="0" formatRows="0" insertColumns="0" insertRows="0" insertHyperlinks="0" deleteRows="0" sort="0" autoFilter="0" pivotTables="0"/>
  <mergeCells count="13">
    <mergeCell ref="K1:L1"/>
    <mergeCell ref="A2:K2"/>
    <mergeCell ref="A3:K3"/>
    <mergeCell ref="C4:D4"/>
    <mergeCell ref="A39:K39"/>
    <mergeCell ref="K6:L6"/>
    <mergeCell ref="A6:A7"/>
    <mergeCell ref="C6:D6"/>
    <mergeCell ref="E6:F6"/>
    <mergeCell ref="G6:H6"/>
    <mergeCell ref="I6:J6"/>
    <mergeCell ref="A38:D38"/>
    <mergeCell ref="H38:J38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9"/>
  <sheetViews>
    <sheetView tabSelected="1" view="pageBreakPreview" zoomScaleSheetLayoutView="100" workbookViewId="0">
      <selection activeCell="J25" sqref="J25"/>
    </sheetView>
  </sheetViews>
  <sheetFormatPr defaultRowHeight="15" x14ac:dyDescent="0.2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23" x14ac:dyDescent="0.25">
      <c r="I1" s="91"/>
      <c r="J1" s="91"/>
      <c r="K1" s="91" t="s">
        <v>33</v>
      </c>
      <c r="L1" s="91"/>
    </row>
    <row r="2" spans="1:23" s="3" customFormat="1" ht="25.5" customHeight="1" x14ac:dyDescent="0.25">
      <c r="A2" s="82" t="s">
        <v>22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23" s="3" customFormat="1" ht="18.75" customHeight="1" x14ac:dyDescent="0.25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23" s="3" customFormat="1" ht="9.75" customHeight="1" x14ac:dyDescent="0.25">
      <c r="A4" s="15"/>
      <c r="B4" s="15"/>
      <c r="C4" s="89" t="s">
        <v>20</v>
      </c>
      <c r="D4" s="89"/>
      <c r="E4" s="15"/>
      <c r="F4" s="15"/>
      <c r="G4" s="15"/>
      <c r="H4" s="15"/>
      <c r="I4" s="15"/>
      <c r="J4" s="15"/>
      <c r="K4" s="1"/>
      <c r="L4" s="1"/>
      <c r="M4" s="1"/>
      <c r="N4" s="1"/>
    </row>
    <row r="5" spans="1:23" s="3" customFormat="1" ht="9.75" customHeight="1" x14ac:dyDescent="0.25">
      <c r="A5" s="15"/>
      <c r="B5" s="15"/>
      <c r="C5" s="50"/>
      <c r="D5" s="50"/>
      <c r="E5" s="15"/>
      <c r="F5" s="15"/>
      <c r="G5" s="15"/>
      <c r="H5" s="15"/>
      <c r="I5" s="15"/>
      <c r="J5" s="15"/>
      <c r="K5" s="1"/>
      <c r="L5" s="1"/>
      <c r="M5" s="1"/>
      <c r="N5" s="1"/>
    </row>
    <row r="6" spans="1:23" ht="34.5" customHeight="1" x14ac:dyDescent="0.25">
      <c r="A6" s="86" t="s">
        <v>1</v>
      </c>
      <c r="B6" s="51" t="s">
        <v>28</v>
      </c>
      <c r="C6" s="87" t="s">
        <v>30</v>
      </c>
      <c r="D6" s="88"/>
      <c r="E6" s="84" t="s">
        <v>31</v>
      </c>
      <c r="F6" s="85"/>
      <c r="G6" s="84" t="s">
        <v>26</v>
      </c>
      <c r="H6" s="85"/>
      <c r="I6" s="84" t="s">
        <v>29</v>
      </c>
      <c r="J6" s="85"/>
      <c r="K6" s="84" t="s">
        <v>32</v>
      </c>
      <c r="L6" s="85"/>
    </row>
    <row r="7" spans="1:23" ht="42.75" customHeight="1" x14ac:dyDescent="0.25">
      <c r="A7" s="86"/>
      <c r="B7" s="14" t="s">
        <v>23</v>
      </c>
      <c r="C7" s="14" t="s">
        <v>23</v>
      </c>
      <c r="D7" s="14" t="s">
        <v>4</v>
      </c>
      <c r="E7" s="14" t="s">
        <v>23</v>
      </c>
      <c r="F7" s="14" t="s">
        <v>4</v>
      </c>
      <c r="G7" s="14" t="s">
        <v>23</v>
      </c>
      <c r="H7" s="14" t="s">
        <v>4</v>
      </c>
      <c r="I7" s="14" t="s">
        <v>23</v>
      </c>
      <c r="J7" s="14" t="s">
        <v>4</v>
      </c>
      <c r="K7" s="14" t="s">
        <v>23</v>
      </c>
      <c r="L7" s="14" t="s">
        <v>4</v>
      </c>
    </row>
    <row r="8" spans="1:23" ht="20.25" customHeight="1" x14ac:dyDescent="0.25">
      <c r="A8" s="47" t="s">
        <v>15</v>
      </c>
      <c r="B8" s="36">
        <v>22885.7</v>
      </c>
      <c r="C8" s="36">
        <v>27561.7</v>
      </c>
      <c r="D8" s="36">
        <f t="shared" ref="D8" si="0">ROUND(C8/B8*100,1)</f>
        <v>120.4</v>
      </c>
      <c r="E8" s="36">
        <v>29777.1</v>
      </c>
      <c r="F8" s="36">
        <f>ROUND(E8/C8*100,1)</f>
        <v>108</v>
      </c>
      <c r="G8" s="36">
        <v>31817.1</v>
      </c>
      <c r="H8" s="36">
        <f t="shared" ref="H8" si="1">ROUND(G8/E8*100,1)</f>
        <v>106.9</v>
      </c>
      <c r="I8" s="36">
        <v>34188.699999999997</v>
      </c>
      <c r="J8" s="36">
        <f t="shared" ref="J8" si="2">ROUND(I8/G8*100,1)</f>
        <v>107.5</v>
      </c>
      <c r="K8" s="36">
        <v>36874.6</v>
      </c>
      <c r="L8" s="36">
        <f t="shared" ref="L8" si="3">ROUND(K8/I8*100,1)</f>
        <v>107.9</v>
      </c>
    </row>
    <row r="9" spans="1:23" ht="27" customHeight="1" x14ac:dyDescent="0.25">
      <c r="A9" s="48" t="s">
        <v>17</v>
      </c>
      <c r="B9" s="10"/>
      <c r="C9" s="10"/>
      <c r="D9" s="10"/>
      <c r="E9" s="10"/>
      <c r="F9" s="10"/>
      <c r="G9" s="11"/>
      <c r="H9" s="11"/>
      <c r="I9" s="11"/>
      <c r="J9" s="11"/>
      <c r="K9" s="11"/>
      <c r="L9" s="11"/>
    </row>
    <row r="10" spans="1:23" ht="15.75" customHeight="1" x14ac:dyDescent="0.25">
      <c r="A10" s="16" t="str">
        <f>'фонд начисленной заработной пла'!A12</f>
        <v>ОАО "Александровский конный завод №12"</v>
      </c>
      <c r="B10" s="17">
        <f>ROUND(('фонд начисленной заработной пла'!B12/'среднесписочная численность'!B13/12)*1000,1)</f>
        <v>24604.6</v>
      </c>
      <c r="C10" s="18">
        <f>ROUND(('фонд начисленной заработной пла'!C12/'среднесписочная численность'!C13/12)*1000,1)</f>
        <v>30438.400000000001</v>
      </c>
      <c r="D10" s="19">
        <f t="shared" ref="D10" si="4">ROUND(C10/B10*100,1)</f>
        <v>123.7</v>
      </c>
      <c r="E10" s="18">
        <f>ROUND(('фонд начисленной заработной пла'!E12/'среднесписочная численность'!E13/12)*1000,1)</f>
        <v>32416.9</v>
      </c>
      <c r="F10" s="19">
        <f t="shared" ref="F10" si="5">ROUND(E10/C10*100,1)</f>
        <v>106.5</v>
      </c>
      <c r="G10" s="18">
        <f>ROUND(('фонд начисленной заработной пла'!G12/'среднесписочная численность'!G13/12)*1000,1)</f>
        <v>34686</v>
      </c>
      <c r="H10" s="19">
        <f t="shared" ref="H10" si="6">ROUND(G10/E10*100,1)</f>
        <v>107</v>
      </c>
      <c r="I10" s="18">
        <f>ROUND(('фонд начисленной заработной пла'!I12/'среднесписочная численность'!I13/12)*1000,1)</f>
        <v>37322.199999999997</v>
      </c>
      <c r="J10" s="19">
        <f t="shared" ref="J10" si="7">ROUND(I10/G10*100,1)</f>
        <v>107.6</v>
      </c>
      <c r="K10" s="18">
        <f>ROUND(('фонд начисленной заработной пла'!K12/'среднесписочная численность'!K13/12)*1000,1)</f>
        <v>40307.9</v>
      </c>
      <c r="L10" s="19">
        <f t="shared" ref="L10" si="8">ROUND(K10/I10*100,1)</f>
        <v>108</v>
      </c>
    </row>
    <row r="11" spans="1:23" ht="15.75" hidden="1" customHeight="1" x14ac:dyDescent="0.25">
      <c r="A11" s="16" t="e">
        <f>'фонд начисленной заработной пла'!#REF!</f>
        <v>#REF!</v>
      </c>
      <c r="B11" s="18" t="e">
        <f>ROUND(('фонд начисленной заработной пла'!#REF!/'среднесписочная численность'!#REF!/12)*1000,1)</f>
        <v>#REF!</v>
      </c>
      <c r="C11" s="18" t="e">
        <f>ROUND(('фонд начисленной заработной пла'!#REF!/'среднесписочная численность'!#REF!/12)*1000,1)</f>
        <v>#REF!</v>
      </c>
      <c r="D11" s="19" t="e">
        <f t="shared" ref="D11:D14" si="9">ROUND(C11/B11*100,1)</f>
        <v>#REF!</v>
      </c>
      <c r="E11" s="18" t="e">
        <f>ROUND(('фонд начисленной заработной пла'!#REF!/'среднесписочная численность'!#REF!/12)*1000,1)</f>
        <v>#REF!</v>
      </c>
      <c r="F11" s="19" t="e">
        <f t="shared" ref="F11:F12" si="10">ROUND(E11/C11*100,1)</f>
        <v>#REF!</v>
      </c>
      <c r="G11" s="18" t="e">
        <f>ROUND(('фонд начисленной заработной пла'!#REF!/'среднесписочная численность'!#REF!/12)*1000,1)</f>
        <v>#REF!</v>
      </c>
      <c r="H11" s="19" t="e">
        <f t="shared" ref="H11:H15" si="11">ROUND(G11/E11*100,1)</f>
        <v>#REF!</v>
      </c>
      <c r="I11" s="18" t="e">
        <f>ROUND(('фонд начисленной заработной пла'!#REF!/'среднесписочная численность'!#REF!/12)*1000,1)</f>
        <v>#REF!</v>
      </c>
      <c r="J11" s="19" t="e">
        <f t="shared" ref="J11:J15" si="12">ROUND(I11/G11*100,1)</f>
        <v>#REF!</v>
      </c>
      <c r="K11" s="18" t="e">
        <f>ROUND(('фонд начисленной заработной пла'!#REF!/'среднесписочная численность'!#REF!/12)*1000,1)</f>
        <v>#REF!</v>
      </c>
      <c r="L11" s="19" t="e">
        <f t="shared" ref="L11:L15" si="13">ROUND(K11/I11*100,1)</f>
        <v>#REF!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5" hidden="1" customHeight="1" x14ac:dyDescent="0.25">
      <c r="A12" s="16" t="e">
        <f>'фонд начисленной заработной пла'!#REF!</f>
        <v>#REF!</v>
      </c>
      <c r="B12" s="18" t="e">
        <f>ROUND(('фонд начисленной заработной пла'!#REF!/'среднесписочная численность'!#REF!/12)*1000,1)</f>
        <v>#REF!</v>
      </c>
      <c r="C12" s="18" t="e">
        <f>ROUND(('фонд начисленной заработной пла'!#REF!/'среднесписочная численность'!#REF!/12)*1000,1)</f>
        <v>#REF!</v>
      </c>
      <c r="D12" s="19" t="e">
        <f t="shared" si="9"/>
        <v>#REF!</v>
      </c>
      <c r="E12" s="18" t="e">
        <f>ROUND(('фонд начисленной заработной пла'!#REF!/'среднесписочная численность'!#REF!/12)*1000,1)</f>
        <v>#REF!</v>
      </c>
      <c r="F12" s="19" t="e">
        <f t="shared" si="10"/>
        <v>#REF!</v>
      </c>
      <c r="G12" s="18" t="e">
        <f>ROUND(('фонд начисленной заработной пла'!#REF!/'среднесписочная численность'!#REF!/12)*1000,1)</f>
        <v>#REF!</v>
      </c>
      <c r="H12" s="19" t="e">
        <f t="shared" si="11"/>
        <v>#REF!</v>
      </c>
      <c r="I12" s="18" t="e">
        <f>ROUND(('фонд начисленной заработной пла'!#REF!/'среднесписочная численность'!#REF!/12)*1000,1)</f>
        <v>#REF!</v>
      </c>
      <c r="J12" s="19" t="e">
        <f t="shared" si="12"/>
        <v>#REF!</v>
      </c>
      <c r="K12" s="18" t="e">
        <f>ROUND(('фонд начисленной заработной пла'!#REF!/'среднесписочная численность'!#REF!/12)*1000,1)</f>
        <v>#REF!</v>
      </c>
      <c r="L12" s="19" t="e">
        <f t="shared" si="13"/>
        <v>#REF!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4.25" hidden="1" customHeight="1" x14ac:dyDescent="0.25">
      <c r="A13" s="16" t="e">
        <f>'фонд начисленной заработной пла'!#REF!</f>
        <v>#REF!</v>
      </c>
      <c r="B13" s="18" t="e">
        <f>ROUND(('фонд начисленной заработной пла'!#REF!/'среднесписочная численность'!#REF!/12)*1000,1)</f>
        <v>#REF!</v>
      </c>
      <c r="C13" s="18" t="e">
        <f>ROUND(('фонд начисленной заработной пла'!#REF!/'среднесписочная численность'!#REF!/12)*1000,1)</f>
        <v>#REF!</v>
      </c>
      <c r="D13" s="19" t="e">
        <f t="shared" si="9"/>
        <v>#REF!</v>
      </c>
      <c r="E13" s="18" t="e">
        <f>ROUND(('фонд начисленной заработной пла'!#REF!/'среднесписочная численность'!#REF!/12)*1000,1)</f>
        <v>#REF!</v>
      </c>
      <c r="F13" s="19" t="e">
        <f t="shared" ref="F13:F14" si="14">ROUND(E13/C13*100,1)</f>
        <v>#REF!</v>
      </c>
      <c r="G13" s="18" t="e">
        <f>ROUND(('фонд начисленной заработной пла'!#REF!/'среднесписочная численность'!#REF!/12)*1000,1)</f>
        <v>#REF!</v>
      </c>
      <c r="H13" s="19" t="e">
        <f t="shared" si="11"/>
        <v>#REF!</v>
      </c>
      <c r="I13" s="18" t="e">
        <f>ROUND(('фонд начисленной заработной пла'!#REF!/'среднесписочная численность'!#REF!/12)*1000,1)</f>
        <v>#REF!</v>
      </c>
      <c r="J13" s="19" t="e">
        <f t="shared" si="12"/>
        <v>#REF!</v>
      </c>
      <c r="K13" s="18" t="e">
        <f>ROUND(('фонд начисленной заработной пла'!#REF!/'среднесписочная численность'!#REF!/12)*1000,1)</f>
        <v>#REF!</v>
      </c>
      <c r="L13" s="19" t="e">
        <f t="shared" si="13"/>
        <v>#REF!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6.5" hidden="1" customHeight="1" x14ac:dyDescent="0.25">
      <c r="A14" s="16" t="e">
        <f>'фонд начисленной заработной пла'!#REF!</f>
        <v>#REF!</v>
      </c>
      <c r="B14" s="18" t="e">
        <f>ROUND(('фонд начисленной заработной пла'!#REF!/'среднесписочная численность'!#REF!/12)*1000,1)</f>
        <v>#REF!</v>
      </c>
      <c r="C14" s="18" t="e">
        <f>ROUND(('фонд начисленной заработной пла'!#REF!/'среднесписочная численность'!#REF!/12)*1000,1)</f>
        <v>#REF!</v>
      </c>
      <c r="D14" s="19" t="e">
        <f t="shared" si="9"/>
        <v>#REF!</v>
      </c>
      <c r="E14" s="18" t="e">
        <f>ROUND(('фонд начисленной заработной пла'!#REF!/'среднесписочная численность'!#REF!/12)*1000,1)</f>
        <v>#REF!</v>
      </c>
      <c r="F14" s="19" t="e">
        <f t="shared" si="14"/>
        <v>#REF!</v>
      </c>
      <c r="G14" s="18" t="e">
        <f>ROUND(('фонд начисленной заработной пла'!#REF!/'среднесписочная численность'!#REF!/12)*1000,1)</f>
        <v>#REF!</v>
      </c>
      <c r="H14" s="19" t="e">
        <f t="shared" si="11"/>
        <v>#REF!</v>
      </c>
      <c r="I14" s="18" t="e">
        <f>ROUND(('фонд начисленной заработной пла'!#REF!/'среднесписочная численность'!#REF!/12)*1000,1)</f>
        <v>#REF!</v>
      </c>
      <c r="J14" s="19" t="e">
        <f t="shared" si="12"/>
        <v>#REF!</v>
      </c>
      <c r="K14" s="18" t="e">
        <f>ROUND(('фонд начисленной заработной пла'!#REF!/'среднесписочная численность'!#REF!/12)*1000,1)</f>
        <v>#REF!</v>
      </c>
      <c r="L14" s="19" t="e">
        <f t="shared" si="13"/>
        <v>#REF!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8.75" hidden="1" customHeight="1" x14ac:dyDescent="0.25">
      <c r="A15" s="16" t="str">
        <f>'фонд начисленной заработной пла'!A15</f>
        <v>(наименование предприятия, организации)</v>
      </c>
      <c r="B15" s="17" t="e">
        <f>ROUND(('фонд начисленной заработной пла'!B15/'среднесписочная численность'!B16/12)*1000,1)</f>
        <v>#DIV/0!</v>
      </c>
      <c r="C15" s="18" t="e">
        <f>ROUND(('фонд начисленной заработной пла'!C15/'среднесписочная численность'!C16/12)*1000,1)</f>
        <v>#DIV/0!</v>
      </c>
      <c r="D15" s="19" t="e">
        <f t="shared" ref="D15:D17" si="15">ROUND(C15/B15*100,1)</f>
        <v>#DIV/0!</v>
      </c>
      <c r="E15" s="18" t="e">
        <f>ROUND(('фонд начисленной заработной пла'!E15/'среднесписочная численность'!E16/12)*1000,1)</f>
        <v>#DIV/0!</v>
      </c>
      <c r="F15" s="19" t="e">
        <f t="shared" ref="F15:F18" si="16">ROUND(E15/C15*100,1)</f>
        <v>#DIV/0!</v>
      </c>
      <c r="G15" s="18" t="e">
        <f>ROUND(('фонд начисленной заработной пла'!G15/'среднесписочная численность'!G16/12)*1000,1)</f>
        <v>#DIV/0!</v>
      </c>
      <c r="H15" s="19" t="e">
        <f t="shared" si="11"/>
        <v>#DIV/0!</v>
      </c>
      <c r="I15" s="18" t="e">
        <f>ROUND(('фонд начисленной заработной пла'!I15/'среднесписочная численность'!I16/12)*1000,1)</f>
        <v>#DIV/0!</v>
      </c>
      <c r="J15" s="19" t="e">
        <f t="shared" si="12"/>
        <v>#DIV/0!</v>
      </c>
      <c r="K15" s="18" t="e">
        <f>ROUND(('фонд начисленной заработной пла'!K15/'среднесписочная численность'!K16/12)*1000,1)</f>
        <v>#DIV/0!</v>
      </c>
      <c r="L15" s="19" t="e">
        <f t="shared" si="13"/>
        <v>#DIV/0!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8" hidden="1" customHeight="1" x14ac:dyDescent="0.25">
      <c r="A16" s="16" t="str">
        <f>'фонд начисленной заработной пла'!A16</f>
        <v>(наименование предприятия, организации)</v>
      </c>
      <c r="B16" s="17" t="e">
        <f>ROUND(('фонд начисленной заработной пла'!B16/'среднесписочная численность'!B17/12)*1000,1)</f>
        <v>#DIV/0!</v>
      </c>
      <c r="C16" s="18" t="e">
        <f>ROUND(('фонд начисленной заработной пла'!C16/'среднесписочная численность'!C17/12)*1000,1)</f>
        <v>#DIV/0!</v>
      </c>
      <c r="D16" s="19" t="e">
        <f t="shared" si="15"/>
        <v>#DIV/0!</v>
      </c>
      <c r="E16" s="18" t="e">
        <f>ROUND(('фонд начисленной заработной пла'!E16/'среднесписочная численность'!E17/12)*1000,1)</f>
        <v>#DIV/0!</v>
      </c>
      <c r="F16" s="19" t="e">
        <f t="shared" si="16"/>
        <v>#DIV/0!</v>
      </c>
      <c r="G16" s="18" t="e">
        <f>ROUND(('фонд начисленной заработной пла'!G16/'среднесписочная численность'!G17/12)*1000,1)</f>
        <v>#DIV/0!</v>
      </c>
      <c r="H16" s="19" t="e">
        <f t="shared" ref="H16:H17" si="17">ROUND(G16/E16*100,1)</f>
        <v>#DIV/0!</v>
      </c>
      <c r="I16" s="18" t="e">
        <f>ROUND(('фонд начисленной заработной пла'!I16/'среднесписочная численность'!I17/12)*1000,1)</f>
        <v>#DIV/0!</v>
      </c>
      <c r="J16" s="19" t="e">
        <f t="shared" ref="J16:J17" si="18">ROUND(I16/G16*100,1)</f>
        <v>#DIV/0!</v>
      </c>
      <c r="K16" s="18" t="e">
        <f>ROUND(('фонд начисленной заработной пла'!K16/'среднесписочная численность'!K17/12)*1000,1)</f>
        <v>#DIV/0!</v>
      </c>
      <c r="L16" s="19" t="e">
        <f t="shared" ref="L16:L17" si="19">ROUND(K16/I16*100,1)</f>
        <v>#DIV/0!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23.25" x14ac:dyDescent="0.25">
      <c r="A17" s="16" t="str">
        <f>'фонд начисленной заработной пла'!A18</f>
        <v>АНО "Водоснабжение Алексеевского сельсовета"</v>
      </c>
      <c r="B17" s="17">
        <f>ROUND(('фонд начисленной заработной пла'!B18/'среднесписочная численность'!B19/12)*1000,1)</f>
        <v>10583.3</v>
      </c>
      <c r="C17" s="18">
        <f>ROUND(('фонд начисленной заработной пла'!C18/'среднесписочная численность'!C19/12)*1000,1)</f>
        <v>7554.2</v>
      </c>
      <c r="D17" s="19">
        <f t="shared" si="15"/>
        <v>71.400000000000006</v>
      </c>
      <c r="E17" s="18">
        <f>ROUND(('фонд начисленной заработной пла'!E18/'среднесписочная численность'!E19/12)*1000,1)</f>
        <v>7879.2</v>
      </c>
      <c r="F17" s="19">
        <f t="shared" si="16"/>
        <v>104.3</v>
      </c>
      <c r="G17" s="18">
        <f>ROUND(('фонд начисленной заработной пла'!G18/'среднесписочная численность'!G19/12)*1000,1)</f>
        <v>8258.2999999999993</v>
      </c>
      <c r="H17" s="19">
        <f t="shared" si="17"/>
        <v>104.8</v>
      </c>
      <c r="I17" s="18">
        <f>ROUND(('фонд начисленной заработной пла'!I18/'среднесписочная численность'!I19/12)*1000,1)</f>
        <v>8704.2000000000007</v>
      </c>
      <c r="J17" s="19">
        <f t="shared" si="18"/>
        <v>105.4</v>
      </c>
      <c r="K17" s="18">
        <f>ROUND(('фонд начисленной заработной пла'!K18/'среднесписочная численность'!K19/12)*1000,1)</f>
        <v>9208.2999999999993</v>
      </c>
      <c r="L17" s="19">
        <f t="shared" si="19"/>
        <v>105.8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6.5" hidden="1" customHeight="1" x14ac:dyDescent="0.25">
      <c r="A18" s="16" t="e">
        <f>'фонд начисленной заработной пла'!#REF!</f>
        <v>#REF!</v>
      </c>
      <c r="B18" s="18" t="e">
        <f>ROUND(('фонд начисленной заработной пла'!#REF!/'среднесписочная численность'!#REF!/12)*1000,1)</f>
        <v>#REF!</v>
      </c>
      <c r="C18" s="18" t="e">
        <f>ROUND(('фонд начисленной заработной пла'!#REF!/'среднесписочная численность'!#REF!/12)*1000,1)</f>
        <v>#REF!</v>
      </c>
      <c r="D18" s="19" t="e">
        <f t="shared" ref="D18" si="20">ROUND(C18/B18*100,1)</f>
        <v>#REF!</v>
      </c>
      <c r="E18" s="18" t="e">
        <f>ROUND(('фонд начисленной заработной пла'!#REF!/'среднесписочная численность'!#REF!/12)*1000,1)</f>
        <v>#REF!</v>
      </c>
      <c r="F18" s="19" t="e">
        <f t="shared" si="16"/>
        <v>#REF!</v>
      </c>
      <c r="G18" s="18" t="e">
        <f>ROUND(('фонд начисленной заработной пла'!#REF!/'среднесписочная численность'!#REF!/12)*1000,1)</f>
        <v>#REF!</v>
      </c>
      <c r="H18" s="19" t="e">
        <f t="shared" ref="H18:H32" si="21">ROUND(G18/E18*100,1)</f>
        <v>#REF!</v>
      </c>
      <c r="I18" s="18" t="e">
        <f>ROUND(('фонд начисленной заработной пла'!#REF!/'среднесписочная численность'!#REF!/12)*1000,1)</f>
        <v>#REF!</v>
      </c>
      <c r="J18" s="19" t="e">
        <f t="shared" ref="J18:J28" si="22">ROUND(I18/G18*100,1)</f>
        <v>#REF!</v>
      </c>
      <c r="K18" s="18" t="e">
        <f>ROUND(('фонд начисленной заработной пла'!#REF!/'среднесписочная численность'!#REF!/12)*1000,1)</f>
        <v>#REF!</v>
      </c>
      <c r="L18" s="19" t="e">
        <f t="shared" ref="L18:L32" si="23">ROUND(K18/I18*100,1)</f>
        <v>#REF!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5.75" customHeight="1" x14ac:dyDescent="0.25">
      <c r="A19" s="16" t="str">
        <f>'фонд начисленной заработной пла'!A20</f>
        <v>МКУ ОДА Алексеевского сельсовета</v>
      </c>
      <c r="B19" s="18">
        <f>ROUND(('фонд начисленной заработной пла'!B20/'среднесписочная численность'!B20/12)*1000,1)</f>
        <v>10386.700000000001</v>
      </c>
      <c r="C19" s="18">
        <f>ROUND(('фонд начисленной заработной пла'!C20/'среднесписочная численность'!C20/12)*1000,1)</f>
        <v>8685</v>
      </c>
      <c r="D19" s="19">
        <f t="shared" ref="D19" si="24">ROUND(C19/B19*100,1)</f>
        <v>83.6</v>
      </c>
      <c r="E19" s="18">
        <f>ROUND(('фонд начисленной заработной пла'!E20/'среднесписочная численность'!E20/12)*1000,1)</f>
        <v>9153.2999999999993</v>
      </c>
      <c r="F19" s="19">
        <f t="shared" ref="F19" si="25">ROUND(E19/C19*100,1)</f>
        <v>105.4</v>
      </c>
      <c r="G19" s="18">
        <f>ROUND(('фонд начисленной заработной пла'!G20/'среднесписочная численность'!G20/12)*1000,1)</f>
        <v>9693.2999999999993</v>
      </c>
      <c r="H19" s="19">
        <f t="shared" ref="H19" si="26">ROUND(G19/E19*100,1)</f>
        <v>105.9</v>
      </c>
      <c r="I19" s="18">
        <f>ROUND(('фонд начисленной заработной пла'!I20/'среднесписочная численность'!I20/12)*1000,1)</f>
        <v>10323.299999999999</v>
      </c>
      <c r="J19" s="19">
        <f t="shared" ref="J19" si="27">ROUND(I19/G19*100,1)</f>
        <v>106.5</v>
      </c>
      <c r="K19" s="18">
        <f>ROUND(('фонд начисленной заработной пла'!K20/'среднесписочная численность'!K20/12)*1000,1)</f>
        <v>11035</v>
      </c>
      <c r="L19" s="19">
        <f t="shared" ref="L19" si="28">ROUND(K19/I19*100,1)</f>
        <v>106.9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25">
      <c r="A20" s="23" t="s">
        <v>2</v>
      </c>
      <c r="B20" s="26"/>
      <c r="C20" s="27"/>
      <c r="D20" s="25"/>
      <c r="E20" s="27"/>
      <c r="F20" s="25"/>
      <c r="G20" s="27"/>
      <c r="H20" s="25"/>
      <c r="I20" s="27"/>
      <c r="J20" s="25"/>
      <c r="K20" s="27"/>
      <c r="L20" s="2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23.25" x14ac:dyDescent="0.25">
      <c r="A21" s="16" t="str">
        <f>'фонд начисленной заработной пла'!A22</f>
        <v>Администрация Алексеевского сельского совета</v>
      </c>
      <c r="B21" s="18">
        <f>ROUND(('фонд начисленной заработной пла'!B22/'среднесписочная численность'!B21/12)*1000,1)</f>
        <v>25247.200000000001</v>
      </c>
      <c r="C21" s="18">
        <f>ROUND(('фонд начисленной заработной пла'!C22/'среднесписочная численность'!C21/12)*1000,1)</f>
        <v>27230.6</v>
      </c>
      <c r="D21" s="19">
        <f t="shared" ref="D21" si="29">ROUND(C21/B21*100,1)</f>
        <v>107.9</v>
      </c>
      <c r="E21" s="18">
        <f>ROUND(('фонд начисленной заработной пла'!E22/'среднесписочная численность'!E21/12)*1000,1)</f>
        <v>28375</v>
      </c>
      <c r="F21" s="19">
        <f t="shared" ref="F21" si="30">ROUND(E21/C21*100,1)</f>
        <v>104.2</v>
      </c>
      <c r="G21" s="18">
        <f>ROUND(('фонд начисленной заработной пла'!G22/'среднесписочная численность'!G21/12)*1000,1)</f>
        <v>29708.3</v>
      </c>
      <c r="H21" s="19">
        <f t="shared" ref="H21" si="31">ROUND(G21/E21*100,1)</f>
        <v>104.7</v>
      </c>
      <c r="I21" s="18">
        <f>ROUND(('фонд начисленной заработной пла'!I22/'среднесписочная численность'!I21/12)*1000,1)</f>
        <v>31283.3</v>
      </c>
      <c r="J21" s="19">
        <f t="shared" ref="J21" si="32">ROUND(I21/G21*100,1)</f>
        <v>105.3</v>
      </c>
      <c r="K21" s="18">
        <f>ROUND(('фонд начисленной заработной пла'!K22/'среднесписочная численность'!K21/12)*1000,1)</f>
        <v>33066.699999999997</v>
      </c>
      <c r="L21" s="19">
        <f t="shared" ref="L21" si="33">ROUND(K21/I21*100,1)</f>
        <v>105.7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5">
      <c r="A22" s="42" t="s">
        <v>0</v>
      </c>
      <c r="B22" s="43"/>
      <c r="C22" s="44"/>
      <c r="D22" s="38"/>
      <c r="E22" s="44"/>
      <c r="F22" s="38"/>
      <c r="G22" s="44"/>
      <c r="H22" s="38"/>
      <c r="I22" s="44"/>
      <c r="J22" s="38"/>
      <c r="K22" s="44"/>
      <c r="L22" s="3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6.5" customHeight="1" x14ac:dyDescent="0.25">
      <c r="A23" s="16" t="str">
        <f>'фонд начисленной заработной пла'!A24</f>
        <v>МКУ "Алексеевский детский сад"</v>
      </c>
      <c r="B23" s="18">
        <f>ROUND(('фонд начисленной заработной пла'!B24/'среднесписочная численность'!B24/12)*1000,1)</f>
        <v>13802.8</v>
      </c>
      <c r="C23" s="18">
        <f>ROUND(('фонд начисленной заработной пла'!C24/'среднесписочная численность'!C24/12)*1000,1)</f>
        <v>14541.7</v>
      </c>
      <c r="D23" s="19">
        <f t="shared" ref="D23" si="34">ROUND(C23/B23*100,1)</f>
        <v>105.4</v>
      </c>
      <c r="E23" s="18">
        <f>ROUND(('фонд начисленной заработной пла'!E24/'среднесписочная численность'!E24/12)*1000,1)</f>
        <v>15211.1</v>
      </c>
      <c r="F23" s="19">
        <f t="shared" ref="F23" si="35">ROUND(E23/C23*100,1)</f>
        <v>104.6</v>
      </c>
      <c r="G23" s="18">
        <f>ROUND(('фонд начисленной заработной пла'!G24/'среднесписочная численность'!G24/12)*1000,1)</f>
        <v>15987.5</v>
      </c>
      <c r="H23" s="19">
        <f t="shared" ref="H23" si="36">ROUND(G23/E23*100,1)</f>
        <v>105.1</v>
      </c>
      <c r="I23" s="18">
        <f>ROUND(('фонд начисленной заработной пла'!I24/'среднесписочная численность'!I24/12)*1000,1)</f>
        <v>16898.599999999999</v>
      </c>
      <c r="J23" s="19">
        <f t="shared" ref="J23" si="37">ROUND(I23/G23*100,1)</f>
        <v>105.7</v>
      </c>
      <c r="K23" s="18">
        <f>ROUND(('фонд начисленной заработной пла'!K24/'среднесписочная численность'!K24/12)*1000,1)</f>
        <v>17929.2</v>
      </c>
      <c r="L23" s="19">
        <f t="shared" ref="L23" si="38">ROUND(K23/I23*100,1)</f>
        <v>106.1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8" customHeight="1" x14ac:dyDescent="0.25">
      <c r="A24" s="16" t="str">
        <f>'фонд начисленной заработной пла'!A26</f>
        <v>МКУ "Александровский Дом культуры"</v>
      </c>
      <c r="B24" s="18">
        <f>ROUND(('фонд начисленной заработной пла'!B26/'среднесписочная численность'!B26/12)*1000,1)</f>
        <v>17837.5</v>
      </c>
      <c r="C24" s="18">
        <f>ROUND(('фонд начисленной заработной пла'!C26/'среднесписочная численность'!C26/12)*1000,1)</f>
        <v>15031.7</v>
      </c>
      <c r="D24" s="19">
        <f t="shared" ref="D24" si="39">ROUND(C24/B24*100,1)</f>
        <v>84.3</v>
      </c>
      <c r="E24" s="18">
        <f>ROUND(('фонд начисленной заработной пла'!E26/'среднесписочная численность'!E26/12)*1000,1)</f>
        <v>15708.3</v>
      </c>
      <c r="F24" s="19">
        <f t="shared" ref="F24" si="40">ROUND(E24/C24*100,1)</f>
        <v>104.5</v>
      </c>
      <c r="G24" s="18">
        <f>ROUND(('фонд начисленной заработной пла'!G26/'среднесписочная численность'!G26/12)*1000,1)</f>
        <v>16493.3</v>
      </c>
      <c r="H24" s="19">
        <f t="shared" ref="H24" si="41">ROUND(G24/E24*100,1)</f>
        <v>105</v>
      </c>
      <c r="I24" s="18">
        <f>ROUND(('фонд начисленной заработной пла'!I26/'среднесписочная численность'!I26/12)*1000,1)</f>
        <v>17416.7</v>
      </c>
      <c r="J24" s="19">
        <f t="shared" ref="J24" si="42">ROUND(I24/G24*100,1)</f>
        <v>105.6</v>
      </c>
      <c r="K24" s="18">
        <f>ROUND(('фонд начисленной заработной пла'!K26/'среднесписочная численность'!K26/12)*1000,1)</f>
        <v>18461.7</v>
      </c>
      <c r="L24" s="19">
        <f t="shared" ref="L24" si="43">ROUND(K24/I24*100,1)</f>
        <v>106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25">
      <c r="A25" s="9"/>
      <c r="B25" s="12"/>
      <c r="C25" s="13"/>
      <c r="D25" s="8"/>
      <c r="E25" s="13"/>
      <c r="F25" s="8"/>
      <c r="G25" s="13"/>
      <c r="H25" s="8"/>
      <c r="I25" s="13"/>
      <c r="J25" s="8"/>
      <c r="K25" s="13"/>
      <c r="L25" s="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25">
      <c r="A26" s="40" t="s">
        <v>25</v>
      </c>
      <c r="B26" s="12"/>
      <c r="C26" s="13"/>
      <c r="D26" s="8"/>
      <c r="E26" s="13"/>
      <c r="F26" s="8"/>
      <c r="G26" s="13"/>
      <c r="H26" s="8"/>
      <c r="I26" s="13"/>
      <c r="J26" s="8"/>
      <c r="K26" s="13"/>
      <c r="L26" s="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5">
      <c r="A27" s="41" t="s">
        <v>13</v>
      </c>
      <c r="B27" s="12"/>
      <c r="C27" s="13"/>
      <c r="D27" s="8"/>
      <c r="E27" s="13"/>
      <c r="F27" s="8"/>
      <c r="G27" s="13"/>
      <c r="H27" s="8"/>
      <c r="I27" s="13"/>
      <c r="J27" s="8"/>
      <c r="K27" s="13"/>
      <c r="L27" s="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5.75" customHeight="1" x14ac:dyDescent="0.25">
      <c r="A28" s="39" t="str">
        <f>'фонд начисленной заработной пла'!A29</f>
        <v>Алексеевский сельсовет</v>
      </c>
      <c r="B28" s="37">
        <f>ROUND(('фонд начисленной заработной пла'!B29/'среднесписочная численность'!B30/12)*1000,1)</f>
        <v>22885.7</v>
      </c>
      <c r="C28" s="37">
        <f>ROUND(('фонд начисленной заработной пла'!C29/'среднесписочная численность'!C30/12)*1000,1)</f>
        <v>27561.7</v>
      </c>
      <c r="D28" s="38">
        <f t="shared" ref="D28:D35" si="44">ROUND(C28/B28*100,1)</f>
        <v>120.4</v>
      </c>
      <c r="E28" s="37">
        <f>ROUND(('фонд начисленной заработной пла'!E29/'среднесписочная численность'!E30/12)*1000,1)</f>
        <v>29777.1</v>
      </c>
      <c r="F28" s="38">
        <f t="shared" ref="F28:F35" si="45">ROUND(E28/C28*100,1)</f>
        <v>108</v>
      </c>
      <c r="G28" s="37">
        <f>ROUND(('фонд начисленной заработной пла'!G29/'среднесписочная численность'!G30/12)*1000,1)</f>
        <v>31817.1</v>
      </c>
      <c r="H28" s="38">
        <f t="shared" si="21"/>
        <v>106.9</v>
      </c>
      <c r="I28" s="37">
        <f>ROUND(('фонд начисленной заработной пла'!I29/'среднесписочная численность'!I30/12)*1000,1)</f>
        <v>34188.699999999997</v>
      </c>
      <c r="J28" s="38">
        <f t="shared" si="22"/>
        <v>107.5</v>
      </c>
      <c r="K28" s="37">
        <f>ROUND(('фонд начисленной заработной пла'!K29/'среднесписочная численность'!K30/12)*1000,1)</f>
        <v>36874.6</v>
      </c>
      <c r="L28" s="38">
        <f t="shared" si="23"/>
        <v>107.9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7.25" hidden="1" customHeight="1" x14ac:dyDescent="0.25">
      <c r="A29" s="39" t="str">
        <f>'фонд начисленной заработной пла'!A30</f>
        <v>(наименование муниципального образования)</v>
      </c>
      <c r="B29" s="37" t="e">
        <f>ROUND(('фонд начисленной заработной пла'!B30/'среднесписочная численность'!B31/12)*1000,1)</f>
        <v>#DIV/0!</v>
      </c>
      <c r="C29" s="37" t="e">
        <f>ROUND(('фонд начисленной заработной пла'!C30/'среднесписочная численность'!C31/12)*1000,1)</f>
        <v>#DIV/0!</v>
      </c>
      <c r="D29" s="38" t="e">
        <f t="shared" si="44"/>
        <v>#DIV/0!</v>
      </c>
      <c r="E29" s="37" t="e">
        <f>ROUND(('фонд начисленной заработной пла'!E30/'среднесписочная численность'!E31/12)*1000,1)</f>
        <v>#DIV/0!</v>
      </c>
      <c r="F29" s="38" t="e">
        <f t="shared" si="45"/>
        <v>#DIV/0!</v>
      </c>
      <c r="G29" s="37" t="e">
        <f>ROUND(('фонд начисленной заработной пла'!G30/'среднесписочная численность'!G31/12)*1000,1)</f>
        <v>#DIV/0!</v>
      </c>
      <c r="H29" s="38" t="e">
        <f t="shared" si="21"/>
        <v>#DIV/0!</v>
      </c>
      <c r="I29" s="37" t="e">
        <f>ROUND(('фонд начисленной заработной пла'!I30/'среднесписочная численность'!I31/12)*1000,1)</f>
        <v>#DIV/0!</v>
      </c>
      <c r="J29" s="38" t="e">
        <f t="shared" ref="J29:J35" si="46">ROUND(I29/G29*100,1)</f>
        <v>#DIV/0!</v>
      </c>
      <c r="K29" s="37" t="e">
        <f>ROUND(('фонд начисленной заработной пла'!K30/'среднесписочная численность'!K31/12)*1000,1)</f>
        <v>#DIV/0!</v>
      </c>
      <c r="L29" s="38" t="e">
        <f t="shared" si="23"/>
        <v>#DIV/0!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8" hidden="1" customHeight="1" x14ac:dyDescent="0.25">
      <c r="A30" s="39" t="str">
        <f>'фонд начисленной заработной пла'!A31</f>
        <v>(наименование муниципального образования)</v>
      </c>
      <c r="B30" s="37" t="e">
        <f>ROUND(('фонд начисленной заработной пла'!B31/'среднесписочная численность'!B32/12)*1000,1)</f>
        <v>#DIV/0!</v>
      </c>
      <c r="C30" s="37" t="e">
        <f>ROUND(('фонд начисленной заработной пла'!C31/'среднесписочная численность'!C32/12)*1000,1)</f>
        <v>#DIV/0!</v>
      </c>
      <c r="D30" s="38" t="e">
        <f t="shared" si="44"/>
        <v>#DIV/0!</v>
      </c>
      <c r="E30" s="37" t="e">
        <f>ROUND(('фонд начисленной заработной пла'!E31/'среднесписочная численность'!E32/12)*1000,1)</f>
        <v>#DIV/0!</v>
      </c>
      <c r="F30" s="38" t="e">
        <f t="shared" si="45"/>
        <v>#DIV/0!</v>
      </c>
      <c r="G30" s="37" t="e">
        <f>ROUND(('фонд начисленной заработной пла'!G31/'среднесписочная численность'!G32/12)*1000,1)</f>
        <v>#DIV/0!</v>
      </c>
      <c r="H30" s="38" t="e">
        <f t="shared" si="21"/>
        <v>#DIV/0!</v>
      </c>
      <c r="I30" s="37" t="e">
        <f>ROUND(('фонд начисленной заработной пла'!I31/'среднесписочная численность'!I32/12)*1000,1)</f>
        <v>#DIV/0!</v>
      </c>
      <c r="J30" s="38" t="e">
        <f t="shared" si="46"/>
        <v>#DIV/0!</v>
      </c>
      <c r="K30" s="37" t="e">
        <f>ROUND(('фонд начисленной заработной пла'!K31/'среднесписочная численность'!K32/12)*1000,1)</f>
        <v>#DIV/0!</v>
      </c>
      <c r="L30" s="38" t="e">
        <f t="shared" si="23"/>
        <v>#DIV/0!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6.5" hidden="1" customHeight="1" x14ac:dyDescent="0.25">
      <c r="A31" s="39" t="str">
        <f>'фонд начисленной заработной пла'!A32</f>
        <v>(наименование муниципального образования)</v>
      </c>
      <c r="B31" s="37" t="e">
        <f>ROUND(('фонд начисленной заработной пла'!B32/'среднесписочная численность'!B33/12)*1000,1)</f>
        <v>#DIV/0!</v>
      </c>
      <c r="C31" s="37" t="e">
        <f>ROUND(('фонд начисленной заработной пла'!C32/'среднесписочная численность'!C33/12)*1000,1)</f>
        <v>#DIV/0!</v>
      </c>
      <c r="D31" s="38" t="e">
        <f t="shared" si="44"/>
        <v>#DIV/0!</v>
      </c>
      <c r="E31" s="37" t="e">
        <f>ROUND(('фонд начисленной заработной пла'!E32/'среднесписочная численность'!E33/12)*1000,1)</f>
        <v>#DIV/0!</v>
      </c>
      <c r="F31" s="38" t="e">
        <f t="shared" si="45"/>
        <v>#DIV/0!</v>
      </c>
      <c r="G31" s="37" t="e">
        <f>ROUND(('фонд начисленной заработной пла'!G32/'среднесписочная численность'!G33/12)*1000,1)</f>
        <v>#DIV/0!</v>
      </c>
      <c r="H31" s="38" t="e">
        <f t="shared" si="21"/>
        <v>#DIV/0!</v>
      </c>
      <c r="I31" s="37" t="e">
        <f>ROUND(('фонд начисленной заработной пла'!I32/'среднесписочная численность'!I33/12)*1000,1)</f>
        <v>#DIV/0!</v>
      </c>
      <c r="J31" s="38" t="e">
        <f t="shared" si="46"/>
        <v>#DIV/0!</v>
      </c>
      <c r="K31" s="37" t="e">
        <f>ROUND(('фонд начисленной заработной пла'!K32/'среднесписочная численность'!K33/12)*1000,1)</f>
        <v>#DIV/0!</v>
      </c>
      <c r="L31" s="38" t="e">
        <f t="shared" si="23"/>
        <v>#DIV/0!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5.75" hidden="1" customHeight="1" x14ac:dyDescent="0.25">
      <c r="A32" s="39" t="str">
        <f>'фонд начисленной заработной пла'!A33</f>
        <v>(наименование муниципального образования)</v>
      </c>
      <c r="B32" s="37" t="e">
        <f>ROUND(('фонд начисленной заработной пла'!B33/'среднесписочная численность'!B34/12)*1000,1)</f>
        <v>#DIV/0!</v>
      </c>
      <c r="C32" s="37" t="e">
        <f>ROUND(('фонд начисленной заработной пла'!C33/'среднесписочная численность'!C34/12)*1000,1)</f>
        <v>#DIV/0!</v>
      </c>
      <c r="D32" s="38" t="e">
        <f t="shared" si="44"/>
        <v>#DIV/0!</v>
      </c>
      <c r="E32" s="37" t="e">
        <f>ROUND(('фонд начисленной заработной пла'!E33/'среднесписочная численность'!E34/12)*1000,1)</f>
        <v>#DIV/0!</v>
      </c>
      <c r="F32" s="38" t="e">
        <f t="shared" si="45"/>
        <v>#DIV/0!</v>
      </c>
      <c r="G32" s="37" t="e">
        <f>ROUND(('фонд начисленной заработной пла'!G33/'среднесписочная численность'!G34/12)*1000,1)</f>
        <v>#DIV/0!</v>
      </c>
      <c r="H32" s="38" t="e">
        <f t="shared" si="21"/>
        <v>#DIV/0!</v>
      </c>
      <c r="I32" s="37" t="e">
        <f>ROUND(('фонд начисленной заработной пла'!I33/'среднесписочная численность'!I34/12)*1000,1)</f>
        <v>#DIV/0!</v>
      </c>
      <c r="J32" s="38" t="e">
        <f t="shared" si="46"/>
        <v>#DIV/0!</v>
      </c>
      <c r="K32" s="37" t="e">
        <f>ROUND(('фонд начисленной заработной пла'!K33/'среднесписочная численность'!K34/12)*1000,1)</f>
        <v>#DIV/0!</v>
      </c>
      <c r="L32" s="38" t="e">
        <f t="shared" si="23"/>
        <v>#DIV/0!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8" hidden="1" customHeight="1" x14ac:dyDescent="0.25">
      <c r="A33" s="39" t="str">
        <f>'фонд начисленной заработной пла'!A34</f>
        <v>(наименование муниципального образования)</v>
      </c>
      <c r="B33" s="37" t="e">
        <f>ROUND(('фонд начисленной заработной пла'!B34/'среднесписочная численность'!B35/12)*1000,1)</f>
        <v>#DIV/0!</v>
      </c>
      <c r="C33" s="37" t="e">
        <f>ROUND(('фонд начисленной заработной пла'!C34/'среднесписочная численность'!C35/12)*1000,1)</f>
        <v>#DIV/0!</v>
      </c>
      <c r="D33" s="38" t="e">
        <f t="shared" si="44"/>
        <v>#DIV/0!</v>
      </c>
      <c r="E33" s="37" t="e">
        <f>ROUND(('фонд начисленной заработной пла'!E34/'среднесписочная численность'!E35/12)*1000,1)</f>
        <v>#DIV/0!</v>
      </c>
      <c r="F33" s="38" t="e">
        <f t="shared" si="45"/>
        <v>#DIV/0!</v>
      </c>
      <c r="G33" s="37" t="e">
        <f>ROUND(('фонд начисленной заработной пла'!G34/'среднесписочная численность'!G35/12)*1000,1)</f>
        <v>#DIV/0!</v>
      </c>
      <c r="H33" s="38" t="e">
        <f t="shared" ref="H33:H35" si="47">ROUND(G33/E33*100,1)</f>
        <v>#DIV/0!</v>
      </c>
      <c r="I33" s="37" t="e">
        <f>ROUND(('фонд начисленной заработной пла'!I34/'среднесписочная численность'!I35/12)*1000,1)</f>
        <v>#DIV/0!</v>
      </c>
      <c r="J33" s="38" t="e">
        <f t="shared" si="46"/>
        <v>#DIV/0!</v>
      </c>
      <c r="K33" s="37" t="e">
        <f>ROUND(('фонд начисленной заработной пла'!K34/'среднесписочная численность'!K35/12)*1000,1)</f>
        <v>#DIV/0!</v>
      </c>
      <c r="L33" s="38" t="e">
        <f t="shared" ref="L33:L35" si="48">ROUND(K33/I33*100,1)</f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5.75" hidden="1" customHeight="1" x14ac:dyDescent="0.25">
      <c r="A34" s="39" t="str">
        <f>'фонд начисленной заработной пла'!A35</f>
        <v>(наименование муниципального образования)</v>
      </c>
      <c r="B34" s="37" t="e">
        <f>ROUND(('фонд начисленной заработной пла'!B35/'среднесписочная численность'!B36/12)*1000,1)</f>
        <v>#DIV/0!</v>
      </c>
      <c r="C34" s="37" t="e">
        <f>ROUND(('фонд начисленной заработной пла'!C35/'среднесписочная численность'!C36/12)*1000,1)</f>
        <v>#DIV/0!</v>
      </c>
      <c r="D34" s="38" t="e">
        <f t="shared" si="44"/>
        <v>#DIV/0!</v>
      </c>
      <c r="E34" s="37" t="e">
        <f>ROUND(('фонд начисленной заработной пла'!E35/'среднесписочная численность'!E36/12)*1000,1)</f>
        <v>#DIV/0!</v>
      </c>
      <c r="F34" s="38" t="e">
        <f t="shared" si="45"/>
        <v>#DIV/0!</v>
      </c>
      <c r="G34" s="37" t="e">
        <f>ROUND(('фонд начисленной заработной пла'!G35/'среднесписочная численность'!G36/12)*1000,1)</f>
        <v>#DIV/0!</v>
      </c>
      <c r="H34" s="38" t="e">
        <f t="shared" si="47"/>
        <v>#DIV/0!</v>
      </c>
      <c r="I34" s="37" t="e">
        <f>ROUND(('фонд начисленной заработной пла'!I35/'среднесписочная численность'!I36/12)*1000,1)</f>
        <v>#DIV/0!</v>
      </c>
      <c r="J34" s="38" t="e">
        <f t="shared" si="46"/>
        <v>#DIV/0!</v>
      </c>
      <c r="K34" s="37" t="e">
        <f>ROUND(('фонд начисленной заработной пла'!K35/'среднесписочная численность'!K36/12)*1000,1)</f>
        <v>#DIV/0!</v>
      </c>
      <c r="L34" s="38" t="e">
        <f t="shared" si="48"/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6.5" hidden="1" customHeight="1" x14ac:dyDescent="0.25">
      <c r="A35" s="39" t="str">
        <f>'фонд начисленной заработной пла'!A36</f>
        <v>(наименование муниципального образования)</v>
      </c>
      <c r="B35" s="37" t="e">
        <f>ROUND(('фонд начисленной заработной пла'!B36/'среднесписочная численность'!B37/12)*1000,1)</f>
        <v>#DIV/0!</v>
      </c>
      <c r="C35" s="37" t="e">
        <f>ROUND(('фонд начисленной заработной пла'!C36/'среднесписочная численность'!C37/12)*1000,1)</f>
        <v>#DIV/0!</v>
      </c>
      <c r="D35" s="38" t="e">
        <f t="shared" si="44"/>
        <v>#DIV/0!</v>
      </c>
      <c r="E35" s="37" t="e">
        <f>ROUND(('фонд начисленной заработной пла'!E36/'среднесписочная численность'!E37/12)*1000,1)</f>
        <v>#DIV/0!</v>
      </c>
      <c r="F35" s="38" t="e">
        <f t="shared" si="45"/>
        <v>#DIV/0!</v>
      </c>
      <c r="G35" s="37" t="e">
        <f>ROUND(('фонд начисленной заработной пла'!G36/'среднесписочная численность'!G37/12)*1000,1)</f>
        <v>#DIV/0!</v>
      </c>
      <c r="H35" s="38" t="e">
        <f t="shared" si="47"/>
        <v>#DIV/0!</v>
      </c>
      <c r="I35" s="37" t="e">
        <f>ROUND(('фонд начисленной заработной пла'!I36/'среднесписочная численность'!I37/12)*1000,1)</f>
        <v>#DIV/0!</v>
      </c>
      <c r="J35" s="38" t="e">
        <f t="shared" si="46"/>
        <v>#DIV/0!</v>
      </c>
      <c r="K35" s="37" t="e">
        <f>ROUND(('фонд начисленной заработной пла'!K36/'среднесписочная численность'!K37/12)*1000,1)</f>
        <v>#DIV/0!</v>
      </c>
      <c r="L35" s="38" t="e">
        <f t="shared" si="48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s="20" customFormat="1" ht="56.25" customHeight="1" x14ac:dyDescent="0.3">
      <c r="A36" s="78" t="s">
        <v>51</v>
      </c>
      <c r="B36" s="79"/>
      <c r="C36" s="79"/>
      <c r="D36" s="79"/>
      <c r="E36" s="73"/>
      <c r="F36" s="73"/>
      <c r="G36" s="73"/>
      <c r="H36" s="80" t="s">
        <v>52</v>
      </c>
      <c r="I36" s="80"/>
      <c r="J36" s="79"/>
      <c r="K36" s="76"/>
      <c r="L36" s="76"/>
      <c r="M36" s="76"/>
      <c r="N36" s="76"/>
      <c r="O36" s="74"/>
      <c r="P36" s="74"/>
    </row>
    <row r="37" spans="1:2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</sheetData>
  <sheetProtection formatCells="0" formatColumns="0" formatRows="0" insertColumns="0" insertRows="0" insertHyperlinks="0" deleteColumns="0" deleteRows="0" selectLockedCells="1" sort="0" autoFilter="0" pivotTables="0"/>
  <mergeCells count="13">
    <mergeCell ref="A36:D36"/>
    <mergeCell ref="H36:J36"/>
    <mergeCell ref="C4:D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verticalDpi="180" r:id="rId1"/>
  <headerFooter>
    <oddFooter>&amp;C&amp;P&amp;R&amp;F</oddFooter>
  </headerFooter>
  <ignoredErrors>
    <ignoredError sqref="B28:C28 E28 G28 B29:C35 E29:E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0"/>
  <sheetViews>
    <sheetView view="pageBreakPreview" zoomScaleSheetLayoutView="100" workbookViewId="0">
      <selection activeCell="A45" sqref="A45:XFD45"/>
    </sheetView>
  </sheetViews>
  <sheetFormatPr defaultRowHeight="15" x14ac:dyDescent="0.25"/>
  <cols>
    <col min="1" max="1" width="40" style="3" customWidth="1"/>
    <col min="2" max="2" width="11.5703125" style="3" customWidth="1"/>
    <col min="3" max="3" width="10.7109375" style="3" bestFit="1" customWidth="1"/>
    <col min="4" max="4" width="10.42578125" style="3" customWidth="1"/>
    <col min="5" max="5" width="10.7109375" style="3" bestFit="1" customWidth="1"/>
    <col min="6" max="6" width="10.7109375" style="3" customWidth="1"/>
    <col min="7" max="7" width="11" style="3" customWidth="1"/>
    <col min="8" max="8" width="10.7109375" style="3" customWidth="1"/>
    <col min="9" max="9" width="10.7109375" style="3" bestFit="1" customWidth="1"/>
    <col min="10" max="10" width="10.5703125" style="3" customWidth="1"/>
    <col min="11" max="11" width="10.7109375" style="3" bestFit="1" customWidth="1"/>
    <col min="12" max="12" width="10.85546875" style="3" customWidth="1"/>
    <col min="13" max="16384" width="9.140625" style="3"/>
  </cols>
  <sheetData>
    <row r="1" spans="1:19" x14ac:dyDescent="0.25">
      <c r="K1" s="81"/>
      <c r="L1" s="81"/>
    </row>
    <row r="2" spans="1:19" ht="14.25" customHeight="1" x14ac:dyDescent="0.25">
      <c r="A2" s="82" t="s">
        <v>18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9" ht="14.25" customHeight="1" x14ac:dyDescent="0.25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9" ht="13.5" customHeight="1" x14ac:dyDescent="0.25">
      <c r="A4" s="49"/>
      <c r="B4" s="49"/>
      <c r="C4" s="83" t="s">
        <v>20</v>
      </c>
      <c r="D4" s="83"/>
      <c r="E4" s="49"/>
      <c r="F4" s="49"/>
      <c r="G4" s="49"/>
      <c r="H4" s="49"/>
      <c r="I4" s="49"/>
      <c r="J4" s="49"/>
      <c r="K4" s="49"/>
      <c r="L4" s="1"/>
      <c r="M4" s="1"/>
      <c r="N4" s="1"/>
    </row>
    <row r="5" spans="1:19" ht="8.25" customHeight="1" x14ac:dyDescent="0.25"/>
    <row r="6" spans="1:19" ht="26.25" customHeight="1" x14ac:dyDescent="0.25">
      <c r="A6" s="86" t="s">
        <v>48</v>
      </c>
      <c r="B6" s="66" t="s">
        <v>28</v>
      </c>
      <c r="C6" s="87" t="s">
        <v>30</v>
      </c>
      <c r="D6" s="88"/>
      <c r="E6" s="84" t="s">
        <v>31</v>
      </c>
      <c r="F6" s="85"/>
      <c r="G6" s="84" t="s">
        <v>26</v>
      </c>
      <c r="H6" s="85"/>
      <c r="I6" s="84" t="s">
        <v>29</v>
      </c>
      <c r="J6" s="85"/>
      <c r="K6" s="84" t="s">
        <v>32</v>
      </c>
      <c r="L6" s="85"/>
    </row>
    <row r="7" spans="1:19" ht="56.25" x14ac:dyDescent="0.25">
      <c r="A7" s="86"/>
      <c r="B7" s="66" t="s">
        <v>5</v>
      </c>
      <c r="C7" s="66" t="s">
        <v>5</v>
      </c>
      <c r="D7" s="66" t="s">
        <v>4</v>
      </c>
      <c r="E7" s="66" t="s">
        <v>5</v>
      </c>
      <c r="F7" s="66" t="s">
        <v>4</v>
      </c>
      <c r="G7" s="66" t="s">
        <v>5</v>
      </c>
      <c r="H7" s="66" t="s">
        <v>4</v>
      </c>
      <c r="I7" s="66" t="s">
        <v>5</v>
      </c>
      <c r="J7" s="66" t="s">
        <v>4</v>
      </c>
      <c r="K7" s="66" t="s">
        <v>5</v>
      </c>
      <c r="L7" s="66" t="s">
        <v>4</v>
      </c>
    </row>
    <row r="8" spans="1:19" ht="30.75" customHeight="1" x14ac:dyDescent="0.25">
      <c r="A8" s="71" t="s">
        <v>42</v>
      </c>
      <c r="B8" s="72">
        <v>1243657.5999999999</v>
      </c>
      <c r="C8" s="72">
        <v>1278747.0999999996</v>
      </c>
      <c r="D8" s="72">
        <v>102.8</v>
      </c>
      <c r="E8" s="72">
        <v>1348674.9000000001</v>
      </c>
      <c r="F8" s="72">
        <v>105.5</v>
      </c>
      <c r="G8" s="72">
        <v>1466738.5999999999</v>
      </c>
      <c r="H8" s="72">
        <v>108.8</v>
      </c>
      <c r="I8" s="72">
        <v>1590268.3</v>
      </c>
      <c r="J8" s="72">
        <v>108.4</v>
      </c>
      <c r="K8" s="72">
        <v>1710038.2999999998</v>
      </c>
      <c r="L8" s="72">
        <v>107.5</v>
      </c>
    </row>
    <row r="9" spans="1:19" s="20" customFormat="1" ht="27.75" customHeight="1" x14ac:dyDescent="0.2">
      <c r="A9" s="71" t="s">
        <v>43</v>
      </c>
      <c r="B9" s="72">
        <v>1243657.5999999999</v>
      </c>
      <c r="C9" s="72">
        <v>1278747.0999999996</v>
      </c>
      <c r="D9" s="72">
        <v>102.8</v>
      </c>
      <c r="E9" s="72">
        <v>1348674.9000000001</v>
      </c>
      <c r="F9" s="72">
        <v>105.5</v>
      </c>
      <c r="G9" s="72">
        <v>1477018.2999999996</v>
      </c>
      <c r="H9" s="72">
        <v>109.5</v>
      </c>
      <c r="I9" s="72">
        <v>1607679.2</v>
      </c>
      <c r="J9" s="72">
        <v>108.8</v>
      </c>
      <c r="K9" s="72">
        <v>1730194.9000000001</v>
      </c>
      <c r="L9" s="72">
        <v>107.6</v>
      </c>
    </row>
    <row r="10" spans="1:19" s="20" customFormat="1" ht="26.25" customHeight="1" x14ac:dyDescent="0.2">
      <c r="A10" s="71" t="s">
        <v>44</v>
      </c>
      <c r="B10" s="72">
        <v>1243657.5999999999</v>
      </c>
      <c r="C10" s="72">
        <v>1278747.0999999996</v>
      </c>
      <c r="D10" s="72">
        <v>102.8</v>
      </c>
      <c r="E10" s="72">
        <v>1348674.9000000001</v>
      </c>
      <c r="F10" s="72">
        <v>105.5</v>
      </c>
      <c r="G10" s="72">
        <v>1466024.3000000005</v>
      </c>
      <c r="H10" s="72">
        <v>108.7</v>
      </c>
      <c r="I10" s="72">
        <v>1588932.5999999999</v>
      </c>
      <c r="J10" s="72">
        <v>108.4</v>
      </c>
      <c r="K10" s="72">
        <v>1706646.1999999993</v>
      </c>
      <c r="L10" s="72">
        <v>107.4</v>
      </c>
    </row>
    <row r="11" spans="1:19" s="20" customFormat="1" ht="13.5" customHeight="1" x14ac:dyDescent="0.2">
      <c r="A11" s="7"/>
      <c r="B11" s="21"/>
      <c r="C11" s="21"/>
      <c r="D11" s="21"/>
      <c r="E11" s="21"/>
      <c r="F11" s="21"/>
      <c r="G11" s="19"/>
      <c r="H11" s="19"/>
      <c r="I11" s="19"/>
      <c r="J11" s="19"/>
      <c r="K11" s="19"/>
      <c r="L11" s="19"/>
    </row>
    <row r="12" spans="1:19" s="20" customFormat="1" ht="56.25" customHeight="1" x14ac:dyDescent="0.3">
      <c r="A12" s="78" t="s">
        <v>49</v>
      </c>
      <c r="B12" s="79"/>
      <c r="C12" s="79"/>
      <c r="D12" s="79"/>
      <c r="E12" s="73"/>
      <c r="F12" s="73"/>
      <c r="G12" s="73"/>
      <c r="H12" s="80" t="s">
        <v>45</v>
      </c>
      <c r="I12" s="80"/>
      <c r="J12" s="79"/>
      <c r="K12" s="76"/>
      <c r="L12" s="76"/>
      <c r="M12" s="76"/>
      <c r="N12" s="76"/>
      <c r="O12" s="74"/>
      <c r="P12" s="74"/>
    </row>
    <row r="13" spans="1:19" s="20" customFormat="1" ht="21" customHeight="1" x14ac:dyDescent="0.2">
      <c r="A13" s="75" t="s">
        <v>46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</row>
    <row r="14" spans="1:19" s="20" customFormat="1" ht="12.75" customHeight="1" x14ac:dyDescent="0.2">
      <c r="A14" s="7"/>
      <c r="B14" s="21"/>
      <c r="C14" s="21"/>
      <c r="D14" s="21"/>
      <c r="E14" s="21"/>
      <c r="F14" s="21"/>
      <c r="G14" s="19"/>
      <c r="H14" s="19"/>
      <c r="I14" s="19"/>
      <c r="J14" s="19"/>
      <c r="K14" s="19"/>
      <c r="L14" s="19"/>
    </row>
    <row r="15" spans="1:19" ht="24.95" customHeight="1" x14ac:dyDescent="0.25">
      <c r="A15" s="48"/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9" ht="24.95" customHeight="1" x14ac:dyDescent="0.25">
      <c r="A16" s="29"/>
      <c r="B16" s="28"/>
      <c r="C16" s="28"/>
      <c r="D16" s="30"/>
      <c r="E16" s="28"/>
      <c r="F16" s="30"/>
      <c r="G16" s="28"/>
      <c r="H16" s="30"/>
      <c r="I16" s="28"/>
      <c r="J16" s="30"/>
      <c r="K16" s="28"/>
      <c r="L16" s="30"/>
    </row>
    <row r="17" spans="1:19" s="69" customFormat="1" ht="24.95" customHeight="1" x14ac:dyDescent="0.25">
      <c r="A17" s="82" t="s">
        <v>19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3"/>
    </row>
    <row r="18" spans="1:19" s="69" customFormat="1" ht="15" customHeight="1" x14ac:dyDescent="0.25">
      <c r="A18" s="82" t="s">
        <v>36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3"/>
    </row>
    <row r="19" spans="1:19" s="69" customFormat="1" ht="15.75" x14ac:dyDescent="0.25">
      <c r="A19" s="15"/>
      <c r="B19" s="15"/>
      <c r="C19" s="89"/>
      <c r="D19" s="89"/>
      <c r="E19" s="15"/>
      <c r="F19" s="15"/>
      <c r="G19" s="15"/>
      <c r="H19" s="15"/>
      <c r="I19" s="15"/>
      <c r="J19" s="15"/>
      <c r="K19" s="1"/>
      <c r="L19" s="1"/>
    </row>
    <row r="20" spans="1:19" s="69" customForma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9" s="69" customFormat="1" ht="22.5" x14ac:dyDescent="0.2">
      <c r="A21" s="86" t="s">
        <v>48</v>
      </c>
      <c r="B21" s="66" t="s">
        <v>28</v>
      </c>
      <c r="C21" s="87" t="s">
        <v>30</v>
      </c>
      <c r="D21" s="88"/>
      <c r="E21" s="84" t="s">
        <v>31</v>
      </c>
      <c r="F21" s="85"/>
      <c r="G21" s="84" t="s">
        <v>26</v>
      </c>
      <c r="H21" s="85"/>
      <c r="I21" s="84" t="s">
        <v>29</v>
      </c>
      <c r="J21" s="85"/>
      <c r="K21" s="84" t="s">
        <v>32</v>
      </c>
      <c r="L21" s="85"/>
    </row>
    <row r="22" spans="1:19" s="69" customFormat="1" ht="45" x14ac:dyDescent="0.2">
      <c r="A22" s="86"/>
      <c r="B22" s="66" t="s">
        <v>21</v>
      </c>
      <c r="C22" s="66" t="s">
        <v>21</v>
      </c>
      <c r="D22" s="66" t="s">
        <v>4</v>
      </c>
      <c r="E22" s="66" t="s">
        <v>21</v>
      </c>
      <c r="F22" s="66" t="s">
        <v>4</v>
      </c>
      <c r="G22" s="66" t="s">
        <v>21</v>
      </c>
      <c r="H22" s="66" t="s">
        <v>4</v>
      </c>
      <c r="I22" s="66" t="s">
        <v>21</v>
      </c>
      <c r="J22" s="66" t="s">
        <v>4</v>
      </c>
      <c r="K22" s="66" t="s">
        <v>21</v>
      </c>
      <c r="L22" s="66" t="s">
        <v>4</v>
      </c>
    </row>
    <row r="23" spans="1:19" s="69" customFormat="1" ht="30" customHeight="1" x14ac:dyDescent="0.2">
      <c r="A23" s="71" t="s">
        <v>42</v>
      </c>
      <c r="B23" s="77">
        <v>3846</v>
      </c>
      <c r="C23" s="77">
        <v>3785</v>
      </c>
      <c r="D23" s="72">
        <v>98.4</v>
      </c>
      <c r="E23" s="77">
        <v>3815</v>
      </c>
      <c r="F23" s="72">
        <v>100.8</v>
      </c>
      <c r="G23" s="77">
        <v>3970</v>
      </c>
      <c r="H23" s="72">
        <v>104.1</v>
      </c>
      <c r="I23" s="77">
        <v>4045</v>
      </c>
      <c r="J23" s="72">
        <v>101.9</v>
      </c>
      <c r="K23" s="77">
        <v>4095</v>
      </c>
      <c r="L23" s="72">
        <v>101.2</v>
      </c>
    </row>
    <row r="24" spans="1:19" s="69" customFormat="1" ht="30" customHeight="1" x14ac:dyDescent="0.2">
      <c r="A24" s="71" t="s">
        <v>43</v>
      </c>
      <c r="B24" s="77">
        <v>3846</v>
      </c>
      <c r="C24" s="77">
        <v>3785</v>
      </c>
      <c r="D24" s="72">
        <v>98.4</v>
      </c>
      <c r="E24" s="77">
        <v>3815</v>
      </c>
      <c r="F24" s="72">
        <v>100.8</v>
      </c>
      <c r="G24" s="77">
        <v>3970</v>
      </c>
      <c r="H24" s="72">
        <v>104.1</v>
      </c>
      <c r="I24" s="77">
        <v>4045</v>
      </c>
      <c r="J24" s="72">
        <v>101.9</v>
      </c>
      <c r="K24" s="77">
        <v>4095</v>
      </c>
      <c r="L24" s="72">
        <v>101.2</v>
      </c>
    </row>
    <row r="25" spans="1:19" s="70" customFormat="1" ht="30" customHeight="1" x14ac:dyDescent="0.25">
      <c r="A25" s="71" t="s">
        <v>44</v>
      </c>
      <c r="B25" s="77">
        <v>3846</v>
      </c>
      <c r="C25" s="77">
        <v>3785</v>
      </c>
      <c r="D25" s="72">
        <v>98.4</v>
      </c>
      <c r="E25" s="77">
        <v>3815</v>
      </c>
      <c r="F25" s="72">
        <v>100.8</v>
      </c>
      <c r="G25" s="77">
        <v>3970</v>
      </c>
      <c r="H25" s="72">
        <v>104.1</v>
      </c>
      <c r="I25" s="77">
        <v>4045</v>
      </c>
      <c r="J25" s="72">
        <v>101.9</v>
      </c>
      <c r="K25" s="77">
        <v>4095</v>
      </c>
      <c r="L25" s="72">
        <v>101.2</v>
      </c>
    </row>
    <row r="26" spans="1:19" s="69" customFormat="1" ht="15" hidden="1" customHeight="1" x14ac:dyDescent="0.2">
      <c r="A26" s="16"/>
      <c r="B26" s="67"/>
      <c r="C26" s="68"/>
      <c r="D26" s="19"/>
      <c r="E26" s="68"/>
      <c r="F26" s="19"/>
      <c r="G26" s="68"/>
      <c r="H26" s="19"/>
      <c r="I26" s="68"/>
      <c r="J26" s="19"/>
      <c r="K26" s="68"/>
      <c r="L26" s="19"/>
    </row>
    <row r="27" spans="1:19" s="69" customFormat="1" ht="15" hidden="1" customHeight="1" x14ac:dyDescent="0.2">
      <c r="A27" s="16"/>
      <c r="B27" s="67"/>
      <c r="C27" s="68"/>
      <c r="D27" s="19"/>
      <c r="E27" s="68"/>
      <c r="F27" s="19"/>
      <c r="G27" s="68"/>
      <c r="H27" s="19"/>
      <c r="I27" s="68"/>
      <c r="J27" s="19"/>
      <c r="K27" s="68"/>
      <c r="L27" s="19"/>
    </row>
    <row r="28" spans="1:19" s="70" customFormat="1" ht="16.5" customHeight="1" x14ac:dyDescent="0.25">
      <c r="A28" s="29"/>
      <c r="B28" s="31"/>
      <c r="C28" s="31"/>
      <c r="D28" s="30"/>
      <c r="E28" s="32"/>
      <c r="F28" s="30"/>
      <c r="G28" s="32"/>
      <c r="H28" s="30"/>
      <c r="I28" s="32"/>
      <c r="J28" s="30"/>
      <c r="K28" s="31"/>
      <c r="L28" s="30"/>
    </row>
    <row r="29" spans="1:19" s="20" customFormat="1" ht="56.25" customHeight="1" x14ac:dyDescent="0.3">
      <c r="A29" s="78" t="s">
        <v>49</v>
      </c>
      <c r="B29" s="79"/>
      <c r="C29" s="79"/>
      <c r="D29" s="79"/>
      <c r="E29" s="73"/>
      <c r="F29" s="73"/>
      <c r="G29" s="73"/>
      <c r="H29" s="80" t="s">
        <v>45</v>
      </c>
      <c r="I29" s="80"/>
      <c r="J29" s="79"/>
      <c r="K29" s="76"/>
      <c r="L29" s="76"/>
      <c r="M29" s="76"/>
      <c r="N29" s="76"/>
      <c r="O29" s="74"/>
      <c r="P29" s="74"/>
    </row>
    <row r="30" spans="1:19" s="20" customFormat="1" ht="21" customHeight="1" x14ac:dyDescent="0.2">
      <c r="A30" s="75" t="s">
        <v>46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</row>
    <row r="31" spans="1:19" s="69" customFormat="1" ht="15" customHeight="1" x14ac:dyDescent="0.2">
      <c r="A31" s="16"/>
      <c r="B31" s="67"/>
      <c r="C31" s="68"/>
      <c r="D31" s="19"/>
      <c r="E31" s="68"/>
      <c r="F31" s="19"/>
      <c r="G31" s="68"/>
      <c r="H31" s="19"/>
      <c r="I31" s="68"/>
      <c r="J31" s="19"/>
      <c r="K31" s="68"/>
      <c r="L31" s="19"/>
    </row>
    <row r="32" spans="1:19" s="69" customFormat="1" ht="15" customHeight="1" x14ac:dyDescent="0.2">
      <c r="A32" s="16"/>
      <c r="B32" s="67"/>
      <c r="C32" s="68"/>
      <c r="D32" s="19"/>
      <c r="E32" s="68"/>
      <c r="F32" s="19"/>
      <c r="G32" s="68"/>
      <c r="H32" s="19"/>
      <c r="I32" s="68"/>
      <c r="J32" s="19"/>
      <c r="K32" s="68"/>
      <c r="L32" s="19"/>
    </row>
    <row r="33" spans="1:19" s="69" customFormat="1" ht="15" customHeight="1" x14ac:dyDescent="0.25">
      <c r="A33" s="82" t="s">
        <v>22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3"/>
    </row>
    <row r="34" spans="1:19" s="70" customFormat="1" ht="15.75" customHeight="1" x14ac:dyDescent="0.25">
      <c r="A34" s="82" t="s">
        <v>36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3"/>
    </row>
    <row r="35" spans="1:19" s="69" customFormat="1" ht="15" customHeight="1" x14ac:dyDescent="0.25">
      <c r="A35" s="15"/>
      <c r="B35" s="15"/>
      <c r="C35" s="89" t="s">
        <v>20</v>
      </c>
      <c r="D35" s="89"/>
      <c r="E35" s="15"/>
      <c r="F35" s="15"/>
      <c r="G35" s="15"/>
      <c r="H35" s="15"/>
      <c r="I35" s="15"/>
      <c r="J35" s="15"/>
      <c r="K35" s="1"/>
      <c r="L35" s="1"/>
    </row>
    <row r="36" spans="1:19" s="69" customFormat="1" ht="15" customHeight="1" x14ac:dyDescent="0.25">
      <c r="A36" s="15"/>
      <c r="B36" s="15"/>
      <c r="C36" s="50"/>
      <c r="D36" s="50"/>
      <c r="E36" s="15"/>
      <c r="F36" s="15"/>
      <c r="G36" s="15"/>
      <c r="H36" s="15"/>
      <c r="I36" s="15"/>
      <c r="J36" s="15"/>
      <c r="K36" s="1"/>
      <c r="L36" s="1"/>
    </row>
    <row r="37" spans="1:19" s="70" customFormat="1" ht="21" customHeight="1" x14ac:dyDescent="0.25">
      <c r="A37" s="86" t="s">
        <v>1</v>
      </c>
      <c r="B37" s="66" t="s">
        <v>28</v>
      </c>
      <c r="C37" s="87" t="s">
        <v>30</v>
      </c>
      <c r="D37" s="88"/>
      <c r="E37" s="84" t="s">
        <v>31</v>
      </c>
      <c r="F37" s="85"/>
      <c r="G37" s="84" t="s">
        <v>26</v>
      </c>
      <c r="H37" s="85"/>
      <c r="I37" s="84" t="s">
        <v>29</v>
      </c>
      <c r="J37" s="85"/>
      <c r="K37" s="84" t="s">
        <v>32</v>
      </c>
      <c r="L37" s="85"/>
    </row>
    <row r="38" spans="1:19" s="69" customFormat="1" ht="44.25" customHeight="1" x14ac:dyDescent="0.2">
      <c r="A38" s="86"/>
      <c r="B38" s="66" t="s">
        <v>23</v>
      </c>
      <c r="C38" s="66" t="s">
        <v>23</v>
      </c>
      <c r="D38" s="66" t="s">
        <v>4</v>
      </c>
      <c r="E38" s="66" t="s">
        <v>23</v>
      </c>
      <c r="F38" s="66" t="s">
        <v>4</v>
      </c>
      <c r="G38" s="66" t="s">
        <v>23</v>
      </c>
      <c r="H38" s="66" t="s">
        <v>4</v>
      </c>
      <c r="I38" s="66" t="s">
        <v>23</v>
      </c>
      <c r="J38" s="66" t="s">
        <v>4</v>
      </c>
      <c r="K38" s="66" t="s">
        <v>23</v>
      </c>
      <c r="L38" s="66" t="s">
        <v>4</v>
      </c>
    </row>
    <row r="39" spans="1:19" s="69" customFormat="1" ht="30" customHeight="1" x14ac:dyDescent="0.2">
      <c r="A39" s="71" t="s">
        <v>42</v>
      </c>
      <c r="B39" s="72">
        <v>26947</v>
      </c>
      <c r="C39" s="72">
        <v>28153.8</v>
      </c>
      <c r="D39" s="72">
        <v>104.5</v>
      </c>
      <c r="E39" s="72">
        <v>29459.9</v>
      </c>
      <c r="F39" s="72">
        <v>104.6</v>
      </c>
      <c r="G39" s="72">
        <v>30788</v>
      </c>
      <c r="H39" s="72">
        <v>104.5</v>
      </c>
      <c r="I39" s="72">
        <v>32762</v>
      </c>
      <c r="J39" s="72">
        <v>106.4</v>
      </c>
      <c r="K39" s="72">
        <v>34799.300000000003</v>
      </c>
      <c r="L39" s="72">
        <v>106.2</v>
      </c>
    </row>
    <row r="40" spans="1:19" s="69" customFormat="1" ht="30" customHeight="1" x14ac:dyDescent="0.2">
      <c r="A40" s="71" t="s">
        <v>43</v>
      </c>
      <c r="B40" s="72">
        <v>26947</v>
      </c>
      <c r="C40" s="72">
        <v>28153.8</v>
      </c>
      <c r="D40" s="72">
        <v>104.5</v>
      </c>
      <c r="E40" s="72">
        <v>29459.9</v>
      </c>
      <c r="F40" s="72">
        <v>104.6</v>
      </c>
      <c r="G40" s="72">
        <v>31003.7</v>
      </c>
      <c r="H40" s="72">
        <v>105.2</v>
      </c>
      <c r="I40" s="72">
        <v>33120.699999999997</v>
      </c>
      <c r="J40" s="72">
        <v>106.8</v>
      </c>
      <c r="K40" s="72">
        <v>35209.5</v>
      </c>
      <c r="L40" s="72">
        <v>106.3</v>
      </c>
    </row>
    <row r="41" spans="1:19" s="70" customFormat="1" ht="30" customHeight="1" x14ac:dyDescent="0.25">
      <c r="A41" s="71" t="s">
        <v>44</v>
      </c>
      <c r="B41" s="72">
        <v>26947</v>
      </c>
      <c r="C41" s="72">
        <v>28153.8</v>
      </c>
      <c r="D41" s="72">
        <v>104.5</v>
      </c>
      <c r="E41" s="72">
        <v>29459.9</v>
      </c>
      <c r="F41" s="72">
        <v>104.6</v>
      </c>
      <c r="G41" s="72">
        <v>30773</v>
      </c>
      <c r="H41" s="72">
        <v>104.5</v>
      </c>
      <c r="I41" s="72">
        <v>32734.5</v>
      </c>
      <c r="J41" s="72">
        <v>106.4</v>
      </c>
      <c r="K41" s="72">
        <v>34730.300000000003</v>
      </c>
      <c r="L41" s="72">
        <v>106.1</v>
      </c>
    </row>
    <row r="42" spans="1:19" s="69" customFormat="1" ht="15" hidden="1" customHeight="1" x14ac:dyDescent="0.2">
      <c r="A42" s="16"/>
      <c r="B42" s="67"/>
      <c r="C42" s="68"/>
      <c r="D42" s="19"/>
      <c r="E42" s="68"/>
      <c r="F42" s="19"/>
      <c r="G42" s="68"/>
      <c r="H42" s="19"/>
      <c r="I42" s="68"/>
      <c r="J42" s="19"/>
      <c r="K42" s="68"/>
      <c r="L42" s="19"/>
    </row>
    <row r="43" spans="1:19" s="69" customFormat="1" ht="15" hidden="1" customHeight="1" x14ac:dyDescent="0.2">
      <c r="A43" s="16"/>
      <c r="B43" s="67"/>
      <c r="C43" s="68"/>
      <c r="D43" s="19"/>
      <c r="E43" s="68"/>
      <c r="F43" s="19"/>
      <c r="G43" s="68"/>
      <c r="H43" s="19"/>
      <c r="I43" s="68"/>
      <c r="J43" s="19"/>
      <c r="K43" s="68"/>
      <c r="L43" s="19"/>
    </row>
    <row r="44" spans="1:19" s="70" customFormat="1" ht="16.5" customHeight="1" x14ac:dyDescent="0.25">
      <c r="A44" s="29"/>
      <c r="B44" s="31"/>
      <c r="C44" s="31"/>
      <c r="D44" s="30"/>
      <c r="E44" s="32"/>
      <c r="F44" s="30"/>
      <c r="G44" s="32"/>
      <c r="H44" s="30"/>
      <c r="I44" s="32"/>
      <c r="J44" s="30"/>
      <c r="K44" s="31"/>
      <c r="L44" s="30"/>
    </row>
    <row r="45" spans="1:19" s="70" customFormat="1" ht="16.5" customHeight="1" x14ac:dyDescent="0.25">
      <c r="A45" s="29"/>
      <c r="B45" s="31"/>
      <c r="C45" s="31"/>
      <c r="D45" s="30"/>
      <c r="E45" s="32"/>
      <c r="F45" s="30"/>
      <c r="G45" s="32"/>
      <c r="H45" s="30"/>
      <c r="I45" s="32"/>
      <c r="J45" s="30"/>
      <c r="K45" s="31"/>
      <c r="L45" s="30"/>
    </row>
    <row r="46" spans="1:19" s="20" customFormat="1" ht="56.25" customHeight="1" x14ac:dyDescent="0.3">
      <c r="A46" s="78" t="s">
        <v>47</v>
      </c>
      <c r="B46" s="79"/>
      <c r="C46" s="79"/>
      <c r="D46" s="79"/>
      <c r="E46" s="73"/>
      <c r="F46" s="73"/>
      <c r="G46" s="73"/>
      <c r="H46" s="80" t="s">
        <v>45</v>
      </c>
      <c r="I46" s="80"/>
      <c r="J46" s="79"/>
      <c r="K46" s="76"/>
      <c r="L46" s="76"/>
      <c r="M46" s="76"/>
      <c r="N46" s="76"/>
      <c r="O46" s="74"/>
      <c r="P46" s="74"/>
    </row>
    <row r="47" spans="1:19" s="20" customFormat="1" ht="21" customHeight="1" x14ac:dyDescent="0.2">
      <c r="A47" s="75" t="s">
        <v>46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  <row r="48" spans="1:19" s="69" customFormat="1" ht="15" hidden="1" customHeight="1" x14ac:dyDescent="0.2">
      <c r="A48" s="16"/>
      <c r="B48" s="67"/>
      <c r="C48" s="68"/>
      <c r="D48" s="19"/>
      <c r="E48" s="68"/>
      <c r="F48" s="19"/>
      <c r="G48" s="68"/>
      <c r="H48" s="19"/>
      <c r="I48" s="68"/>
      <c r="J48" s="19"/>
      <c r="K48" s="68"/>
      <c r="L48" s="19"/>
    </row>
    <row r="49" spans="1:12" s="69" customFormat="1" ht="15" hidden="1" customHeight="1" x14ac:dyDescent="0.2">
      <c r="A49" s="16"/>
      <c r="B49" s="67"/>
      <c r="C49" s="68"/>
      <c r="D49" s="19"/>
      <c r="E49" s="68"/>
      <c r="F49" s="19"/>
      <c r="G49" s="68"/>
      <c r="H49" s="19"/>
      <c r="I49" s="68"/>
      <c r="J49" s="19"/>
      <c r="K49" s="68"/>
      <c r="L49" s="19"/>
    </row>
    <row r="50" spans="1:12" s="70" customFormat="1" ht="16.5" customHeight="1" x14ac:dyDescent="0.25">
      <c r="A50" s="23"/>
      <c r="B50" s="24"/>
      <c r="C50" s="24"/>
      <c r="D50" s="25"/>
      <c r="E50" s="24"/>
      <c r="F50" s="25"/>
      <c r="G50" s="24"/>
      <c r="H50" s="25"/>
      <c r="I50" s="24"/>
      <c r="J50" s="25"/>
      <c r="K50" s="24"/>
      <c r="L50" s="25"/>
    </row>
    <row r="51" spans="1:12" s="69" customFormat="1" ht="15" hidden="1" customHeight="1" x14ac:dyDescent="0.2">
      <c r="A51" s="16"/>
      <c r="B51" s="67"/>
      <c r="C51" s="68"/>
      <c r="D51" s="19"/>
      <c r="E51" s="68"/>
      <c r="F51" s="19"/>
      <c r="G51" s="68"/>
      <c r="H51" s="19"/>
      <c r="I51" s="68"/>
      <c r="J51" s="19"/>
      <c r="K51" s="68"/>
      <c r="L51" s="19"/>
    </row>
    <row r="52" spans="1:12" s="69" customFormat="1" ht="15" hidden="1" customHeight="1" x14ac:dyDescent="0.2">
      <c r="A52" s="16"/>
      <c r="B52" s="67"/>
      <c r="C52" s="68"/>
      <c r="D52" s="19"/>
      <c r="E52" s="68"/>
      <c r="F52" s="19"/>
      <c r="G52" s="68"/>
      <c r="H52" s="19"/>
      <c r="I52" s="68"/>
      <c r="J52" s="19"/>
      <c r="K52" s="68"/>
      <c r="L52" s="19"/>
    </row>
    <row r="53" spans="1:12" s="70" customFormat="1" ht="24.95" customHeight="1" x14ac:dyDescent="0.25">
      <c r="A53" s="23"/>
      <c r="B53" s="24"/>
      <c r="C53" s="24"/>
      <c r="D53" s="25"/>
      <c r="E53" s="24"/>
      <c r="F53" s="25"/>
      <c r="G53" s="24"/>
      <c r="H53" s="25"/>
      <c r="I53" s="24"/>
      <c r="J53" s="25"/>
      <c r="K53" s="24"/>
      <c r="L53" s="25"/>
    </row>
    <row r="54" spans="1:12" s="69" customFormat="1" ht="15" customHeight="1" x14ac:dyDescent="0.2">
      <c r="A54" s="16"/>
      <c r="B54" s="67"/>
      <c r="C54" s="68"/>
      <c r="D54" s="25"/>
      <c r="E54" s="68"/>
      <c r="F54" s="25"/>
      <c r="G54" s="68"/>
      <c r="H54" s="25"/>
      <c r="I54" s="24"/>
      <c r="J54" s="25"/>
      <c r="K54" s="68"/>
      <c r="L54" s="25"/>
    </row>
    <row r="55" spans="1:12" s="69" customFormat="1" ht="15" hidden="1" customHeight="1" x14ac:dyDescent="0.2">
      <c r="A55" s="16"/>
      <c r="B55" s="67"/>
      <c r="C55" s="68"/>
      <c r="D55" s="19"/>
      <c r="E55" s="68"/>
      <c r="F55" s="19"/>
      <c r="G55" s="68"/>
      <c r="H55" s="19"/>
      <c r="I55" s="68"/>
      <c r="J55" s="19"/>
      <c r="K55" s="68"/>
      <c r="L55" s="19"/>
    </row>
    <row r="56" spans="1:12" s="70" customFormat="1" ht="19.5" customHeight="1" x14ac:dyDescent="0.25">
      <c r="A56" s="23"/>
      <c r="B56" s="24"/>
      <c r="C56" s="24"/>
      <c r="D56" s="25"/>
      <c r="E56" s="24"/>
      <c r="F56" s="25"/>
      <c r="G56" s="24"/>
      <c r="H56" s="25"/>
      <c r="I56" s="24"/>
      <c r="J56" s="25"/>
      <c r="K56" s="24"/>
      <c r="L56" s="25"/>
    </row>
    <row r="57" spans="1:12" s="69" customFormat="1" ht="15" hidden="1" customHeight="1" x14ac:dyDescent="0.2">
      <c r="A57" s="16"/>
      <c r="B57" s="67"/>
      <c r="C57" s="68"/>
      <c r="D57" s="19"/>
      <c r="E57" s="68"/>
      <c r="F57" s="19"/>
      <c r="G57" s="68"/>
      <c r="H57" s="19"/>
      <c r="I57" s="68"/>
      <c r="J57" s="19"/>
      <c r="K57" s="68"/>
      <c r="L57" s="19"/>
    </row>
    <row r="58" spans="1:12" s="69" customFormat="1" ht="15" hidden="1" customHeight="1" x14ac:dyDescent="0.2">
      <c r="A58" s="16"/>
      <c r="B58" s="67"/>
      <c r="C58" s="68"/>
      <c r="D58" s="19"/>
      <c r="E58" s="68"/>
      <c r="F58" s="19"/>
      <c r="G58" s="68"/>
      <c r="H58" s="19"/>
      <c r="I58" s="68"/>
      <c r="J58" s="19"/>
      <c r="K58" s="68"/>
      <c r="L58" s="19"/>
    </row>
    <row r="59" spans="1:12" s="70" customFormat="1" ht="24.95" customHeight="1" x14ac:dyDescent="0.25">
      <c r="A59" s="23"/>
      <c r="B59" s="24"/>
      <c r="C59" s="24"/>
      <c r="D59" s="25"/>
      <c r="E59" s="24"/>
      <c r="F59" s="25"/>
      <c r="G59" s="24"/>
      <c r="H59" s="25"/>
      <c r="I59" s="24"/>
      <c r="J59" s="25"/>
      <c r="K59" s="24"/>
      <c r="L59" s="25"/>
    </row>
    <row r="60" spans="1:12" s="69" customFormat="1" ht="15" hidden="1" customHeight="1" x14ac:dyDescent="0.2">
      <c r="A60" s="16"/>
      <c r="B60" s="67"/>
      <c r="C60" s="68"/>
      <c r="D60" s="19"/>
      <c r="E60" s="68"/>
      <c r="F60" s="19"/>
      <c r="G60" s="68"/>
      <c r="H60" s="19"/>
      <c r="I60" s="68"/>
      <c r="J60" s="19"/>
      <c r="K60" s="68"/>
      <c r="L60" s="19"/>
    </row>
    <row r="61" spans="1:12" s="69" customFormat="1" ht="15" hidden="1" customHeight="1" x14ac:dyDescent="0.2">
      <c r="A61" s="16"/>
      <c r="B61" s="67"/>
      <c r="C61" s="68"/>
      <c r="D61" s="19"/>
      <c r="E61" s="68"/>
      <c r="F61" s="19"/>
      <c r="G61" s="68"/>
      <c r="H61" s="19"/>
      <c r="I61" s="68"/>
      <c r="J61" s="19"/>
      <c r="K61" s="68"/>
      <c r="L61" s="19"/>
    </row>
    <row r="62" spans="1:12" s="70" customFormat="1" ht="24.95" customHeight="1" x14ac:dyDescent="0.25">
      <c r="A62" s="23"/>
      <c r="B62" s="24"/>
      <c r="C62" s="24"/>
      <c r="D62" s="25"/>
      <c r="E62" s="24"/>
      <c r="F62" s="25"/>
      <c r="G62" s="24"/>
      <c r="H62" s="25"/>
      <c r="I62" s="24"/>
      <c r="J62" s="25"/>
      <c r="K62" s="24"/>
      <c r="L62" s="25"/>
    </row>
    <row r="63" spans="1:12" s="69" customFormat="1" ht="20.25" hidden="1" customHeight="1" x14ac:dyDescent="0.2">
      <c r="A63" s="16"/>
      <c r="B63" s="67"/>
      <c r="C63" s="68"/>
      <c r="D63" s="19"/>
      <c r="E63" s="68"/>
      <c r="F63" s="19"/>
      <c r="G63" s="68"/>
      <c r="H63" s="19"/>
      <c r="I63" s="68"/>
      <c r="J63" s="19"/>
      <c r="K63" s="68"/>
      <c r="L63" s="19"/>
    </row>
    <row r="64" spans="1:12" s="69" customFormat="1" ht="15" hidden="1" customHeight="1" x14ac:dyDescent="0.2">
      <c r="A64" s="16"/>
      <c r="B64" s="67"/>
      <c r="C64" s="68"/>
      <c r="D64" s="19"/>
      <c r="E64" s="68"/>
      <c r="F64" s="19"/>
      <c r="G64" s="68"/>
      <c r="H64" s="19"/>
      <c r="I64" s="68"/>
      <c r="J64" s="19"/>
      <c r="K64" s="68"/>
      <c r="L64" s="19"/>
    </row>
    <row r="65" spans="1:12" s="70" customFormat="1" ht="24.95" customHeight="1" x14ac:dyDescent="0.25">
      <c r="A65" s="23"/>
      <c r="B65" s="24"/>
      <c r="C65" s="24"/>
      <c r="D65" s="25"/>
      <c r="E65" s="24"/>
      <c r="F65" s="25"/>
      <c r="G65" s="24"/>
      <c r="H65" s="25"/>
      <c r="I65" s="24"/>
      <c r="J65" s="25"/>
      <c r="K65" s="24"/>
      <c r="L65" s="25"/>
    </row>
    <row r="66" spans="1:12" s="69" customFormat="1" ht="15" hidden="1" customHeight="1" x14ac:dyDescent="0.2">
      <c r="A66" s="16"/>
      <c r="B66" s="67"/>
      <c r="C66" s="68"/>
      <c r="D66" s="19"/>
      <c r="E66" s="68"/>
      <c r="F66" s="19"/>
      <c r="G66" s="68"/>
      <c r="H66" s="19"/>
      <c r="I66" s="68"/>
      <c r="J66" s="19"/>
      <c r="K66" s="68"/>
      <c r="L66" s="19"/>
    </row>
    <row r="67" spans="1:12" s="69" customFormat="1" ht="15" hidden="1" customHeight="1" x14ac:dyDescent="0.2">
      <c r="A67" s="16"/>
      <c r="B67" s="67"/>
      <c r="C67" s="68"/>
      <c r="D67" s="19"/>
      <c r="E67" s="68"/>
      <c r="F67" s="19"/>
      <c r="G67" s="68"/>
      <c r="H67" s="19"/>
      <c r="I67" s="68"/>
      <c r="J67" s="19"/>
      <c r="K67" s="68"/>
      <c r="L67" s="19"/>
    </row>
    <row r="68" spans="1:12" s="70" customFormat="1" ht="24.95" customHeight="1" x14ac:dyDescent="0.25">
      <c r="A68" s="23"/>
      <c r="B68" s="24"/>
      <c r="C68" s="24"/>
      <c r="D68" s="25"/>
      <c r="E68" s="24"/>
      <c r="F68" s="25"/>
      <c r="G68" s="24"/>
      <c r="H68" s="25"/>
      <c r="I68" s="24"/>
      <c r="J68" s="25"/>
      <c r="K68" s="24"/>
      <c r="L68" s="25"/>
    </row>
    <row r="69" spans="1:12" s="69" customFormat="1" ht="18" hidden="1" customHeight="1" x14ac:dyDescent="0.2">
      <c r="A69" s="16"/>
      <c r="B69" s="67"/>
      <c r="C69" s="68"/>
      <c r="D69" s="19"/>
      <c r="E69" s="68"/>
      <c r="F69" s="19"/>
      <c r="G69" s="68"/>
      <c r="H69" s="19"/>
      <c r="I69" s="68"/>
      <c r="J69" s="19"/>
      <c r="K69" s="68"/>
      <c r="L69" s="19"/>
    </row>
    <row r="70" spans="1:12" s="69" customFormat="1" ht="15" hidden="1" customHeight="1" x14ac:dyDescent="0.2">
      <c r="A70" s="16"/>
      <c r="B70" s="67"/>
      <c r="C70" s="68"/>
      <c r="D70" s="19"/>
      <c r="E70" s="68"/>
      <c r="F70" s="19"/>
      <c r="G70" s="68"/>
      <c r="H70" s="19"/>
      <c r="I70" s="68"/>
      <c r="J70" s="19"/>
      <c r="K70" s="68"/>
      <c r="L70" s="19"/>
    </row>
    <row r="71" spans="1:12" s="70" customFormat="1" ht="18.75" customHeight="1" x14ac:dyDescent="0.25">
      <c r="A71" s="23"/>
      <c r="B71" s="24"/>
      <c r="C71" s="24"/>
      <c r="D71" s="25"/>
      <c r="E71" s="24"/>
      <c r="F71" s="25"/>
      <c r="G71" s="24"/>
      <c r="H71" s="25"/>
      <c r="I71" s="24"/>
      <c r="J71" s="25"/>
      <c r="K71" s="24"/>
      <c r="L71" s="25"/>
    </row>
    <row r="72" spans="1:12" s="69" customFormat="1" ht="15" hidden="1" customHeight="1" x14ac:dyDescent="0.2">
      <c r="A72" s="16"/>
      <c r="B72" s="67"/>
      <c r="C72" s="68"/>
      <c r="D72" s="19"/>
      <c r="E72" s="68"/>
      <c r="F72" s="19"/>
      <c r="G72" s="68"/>
      <c r="H72" s="19"/>
      <c r="I72" s="68"/>
      <c r="J72" s="19"/>
      <c r="K72" s="68"/>
      <c r="L72" s="19"/>
    </row>
    <row r="73" spans="1:12" s="69" customFormat="1" ht="15" hidden="1" customHeight="1" x14ac:dyDescent="0.2">
      <c r="A73" s="16"/>
      <c r="B73" s="67"/>
      <c r="C73" s="68"/>
      <c r="D73" s="19"/>
      <c r="E73" s="68"/>
      <c r="F73" s="19"/>
      <c r="G73" s="68"/>
      <c r="H73" s="19"/>
      <c r="I73" s="68"/>
      <c r="J73" s="19"/>
      <c r="K73" s="68"/>
      <c r="L73" s="19"/>
    </row>
    <row r="74" spans="1:12" s="70" customFormat="1" ht="24.95" customHeight="1" x14ac:dyDescent="0.25">
      <c r="A74" s="23"/>
      <c r="B74" s="24"/>
      <c r="C74" s="24"/>
      <c r="D74" s="25"/>
      <c r="E74" s="24"/>
      <c r="F74" s="25"/>
      <c r="G74" s="24"/>
      <c r="H74" s="25"/>
      <c r="I74" s="24"/>
      <c r="J74" s="25"/>
      <c r="K74" s="24"/>
      <c r="L74" s="25"/>
    </row>
    <row r="75" spans="1:12" s="69" customFormat="1" ht="15" hidden="1" customHeight="1" x14ac:dyDescent="0.2">
      <c r="A75" s="16"/>
      <c r="B75" s="67"/>
      <c r="C75" s="68"/>
      <c r="D75" s="19"/>
      <c r="E75" s="68"/>
      <c r="F75" s="19"/>
      <c r="G75" s="68"/>
      <c r="H75" s="19"/>
      <c r="I75" s="68"/>
      <c r="J75" s="19"/>
      <c r="K75" s="68"/>
      <c r="L75" s="19"/>
    </row>
    <row r="76" spans="1:12" s="69" customFormat="1" ht="15" hidden="1" customHeight="1" x14ac:dyDescent="0.2">
      <c r="A76" s="16"/>
      <c r="B76" s="67"/>
      <c r="C76" s="68"/>
      <c r="D76" s="19"/>
      <c r="E76" s="68"/>
      <c r="F76" s="19"/>
      <c r="G76" s="68"/>
      <c r="H76" s="19"/>
      <c r="I76" s="68"/>
      <c r="J76" s="19"/>
      <c r="K76" s="68"/>
      <c r="L76" s="19"/>
    </row>
    <row r="77" spans="1:12" s="70" customFormat="1" ht="24.95" customHeight="1" x14ac:dyDescent="0.25">
      <c r="A77" s="23"/>
      <c r="B77" s="24"/>
      <c r="C77" s="24"/>
      <c r="D77" s="25"/>
      <c r="E77" s="24"/>
      <c r="F77" s="25"/>
      <c r="G77" s="24"/>
      <c r="H77" s="25"/>
      <c r="I77" s="24"/>
      <c r="J77" s="25"/>
      <c r="K77" s="24"/>
      <c r="L77" s="25"/>
    </row>
    <row r="78" spans="1:12" s="69" customFormat="1" ht="15" hidden="1" customHeight="1" x14ac:dyDescent="0.2">
      <c r="A78" s="16"/>
      <c r="B78" s="67"/>
      <c r="C78" s="68"/>
      <c r="D78" s="19"/>
      <c r="E78" s="68"/>
      <c r="F78" s="19"/>
      <c r="G78" s="68"/>
      <c r="H78" s="19"/>
      <c r="I78" s="68"/>
      <c r="J78" s="19"/>
      <c r="K78" s="68"/>
      <c r="L78" s="19"/>
    </row>
    <row r="79" spans="1:12" s="69" customFormat="1" ht="15" hidden="1" customHeight="1" x14ac:dyDescent="0.2">
      <c r="A79" s="16"/>
      <c r="B79" s="67"/>
      <c r="C79" s="68"/>
      <c r="D79" s="19"/>
      <c r="E79" s="68"/>
      <c r="F79" s="19"/>
      <c r="G79" s="68"/>
      <c r="H79" s="19"/>
      <c r="I79" s="68"/>
      <c r="J79" s="19"/>
      <c r="K79" s="68"/>
      <c r="L79" s="19"/>
    </row>
    <row r="80" spans="1:12" s="70" customFormat="1" ht="15.75" customHeight="1" x14ac:dyDescent="0.25">
      <c r="A80" s="23"/>
      <c r="B80" s="24"/>
      <c r="C80" s="24"/>
      <c r="D80" s="25"/>
      <c r="E80" s="24"/>
      <c r="F80" s="25"/>
      <c r="G80" s="24"/>
      <c r="H80" s="25"/>
      <c r="I80" s="24"/>
      <c r="J80" s="25"/>
      <c r="K80" s="24"/>
      <c r="L80" s="25"/>
    </row>
    <row r="81" spans="1:17" s="69" customFormat="1" ht="15" hidden="1" customHeight="1" x14ac:dyDescent="0.2">
      <c r="A81" s="16"/>
      <c r="B81" s="67"/>
      <c r="C81" s="68"/>
      <c r="D81" s="19"/>
      <c r="E81" s="68"/>
      <c r="F81" s="19"/>
      <c r="G81" s="68"/>
      <c r="H81" s="19"/>
      <c r="I81" s="68"/>
      <c r="J81" s="19"/>
      <c r="K81" s="68"/>
      <c r="L81" s="19"/>
    </row>
    <row r="82" spans="1:17" s="69" customFormat="1" ht="15" hidden="1" customHeight="1" x14ac:dyDescent="0.2">
      <c r="A82" s="16"/>
      <c r="B82" s="67"/>
      <c r="C82" s="68"/>
      <c r="D82" s="19"/>
      <c r="E82" s="68"/>
      <c r="F82" s="19"/>
      <c r="G82" s="68"/>
      <c r="H82" s="19"/>
      <c r="I82" s="68"/>
      <c r="J82" s="19"/>
      <c r="K82" s="68"/>
      <c r="L82" s="19"/>
    </row>
    <row r="83" spans="1:17" s="22" customFormat="1" ht="14.25" hidden="1" customHeight="1" x14ac:dyDescent="0.2">
      <c r="A83" s="39"/>
      <c r="B83" s="37"/>
      <c r="C83" s="37"/>
      <c r="D83" s="38"/>
      <c r="E83" s="37"/>
      <c r="F83" s="38"/>
      <c r="G83" s="37"/>
      <c r="H83" s="38"/>
      <c r="I83" s="37"/>
      <c r="J83" s="38"/>
      <c r="K83" s="37"/>
      <c r="L83" s="38"/>
    </row>
    <row r="84" spans="1:17" s="22" customFormat="1" ht="12.75" hidden="1" customHeight="1" x14ac:dyDescent="0.2">
      <c r="A84" s="39"/>
      <c r="B84" s="37"/>
      <c r="C84" s="37"/>
      <c r="D84" s="38"/>
      <c r="E84" s="37"/>
      <c r="F84" s="38"/>
      <c r="G84" s="37"/>
      <c r="H84" s="38"/>
      <c r="I84" s="37"/>
      <c r="J84" s="38"/>
      <c r="K84" s="37"/>
      <c r="L84" s="38"/>
    </row>
    <row r="85" spans="1:17" s="22" customFormat="1" ht="12.75" hidden="1" customHeight="1" x14ac:dyDescent="0.2">
      <c r="A85" s="39"/>
      <c r="B85" s="37"/>
      <c r="C85" s="37"/>
      <c r="D85" s="38"/>
      <c r="E85" s="37"/>
      <c r="F85" s="38"/>
      <c r="G85" s="37"/>
      <c r="H85" s="38"/>
      <c r="I85" s="37"/>
      <c r="J85" s="38"/>
      <c r="K85" s="37"/>
      <c r="L85" s="38"/>
    </row>
    <row r="86" spans="1:17" s="22" customFormat="1" ht="12" hidden="1" customHeight="1" x14ac:dyDescent="0.2">
      <c r="A86" s="39"/>
      <c r="B86" s="37"/>
      <c r="C86" s="37"/>
      <c r="D86" s="38"/>
      <c r="E86" s="37"/>
      <c r="F86" s="38"/>
      <c r="G86" s="37"/>
      <c r="H86" s="38"/>
      <c r="I86" s="37"/>
      <c r="J86" s="38"/>
      <c r="K86" s="37"/>
      <c r="L86" s="38"/>
    </row>
    <row r="87" spans="1:17" s="22" customFormat="1" ht="12.75" hidden="1" customHeight="1" x14ac:dyDescent="0.2">
      <c r="A87" s="39"/>
      <c r="B87" s="37"/>
      <c r="C87" s="37"/>
      <c r="D87" s="38"/>
      <c r="E87" s="37"/>
      <c r="F87" s="38"/>
      <c r="G87" s="37"/>
      <c r="H87" s="38"/>
      <c r="I87" s="37"/>
      <c r="J87" s="38"/>
      <c r="K87" s="37"/>
      <c r="L87" s="38"/>
    </row>
    <row r="88" spans="1:17" s="22" customFormat="1" ht="12" hidden="1" customHeight="1" x14ac:dyDescent="0.2">
      <c r="A88" s="39"/>
      <c r="B88" s="37"/>
      <c r="C88" s="37"/>
      <c r="D88" s="38"/>
      <c r="E88" s="37"/>
      <c r="F88" s="38"/>
      <c r="G88" s="37"/>
      <c r="H88" s="38"/>
      <c r="I88" s="37"/>
      <c r="J88" s="38"/>
      <c r="K88" s="37"/>
      <c r="L88" s="38"/>
    </row>
    <row r="89" spans="1:17" s="22" customFormat="1" ht="12" hidden="1" customHeight="1" x14ac:dyDescent="0.2">
      <c r="A89" s="39"/>
      <c r="B89" s="37"/>
      <c r="C89" s="37"/>
      <c r="D89" s="38"/>
      <c r="E89" s="37"/>
      <c r="F89" s="38"/>
      <c r="G89" s="37"/>
      <c r="H89" s="38"/>
      <c r="I89" s="37"/>
      <c r="J89" s="38"/>
      <c r="K89" s="37"/>
      <c r="L89" s="38"/>
    </row>
    <row r="90" spans="1:17" ht="94.5" customHeight="1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6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</sheetData>
  <sheetProtection insertColumns="0" insertRows="0" insertHyperlinks="0" deleteColumns="0" deleteRows="0" sort="0" autoFilter="0" pivotTables="0"/>
  <mergeCells count="35">
    <mergeCell ref="K1:L1"/>
    <mergeCell ref="A2:K2"/>
    <mergeCell ref="A3:K3"/>
    <mergeCell ref="C4:D4"/>
    <mergeCell ref="A6:A7"/>
    <mergeCell ref="C6:D6"/>
    <mergeCell ref="E6:F6"/>
    <mergeCell ref="G6:H6"/>
    <mergeCell ref="I6:J6"/>
    <mergeCell ref="K6:L6"/>
    <mergeCell ref="A34:K34"/>
    <mergeCell ref="A90:K90"/>
    <mergeCell ref="A12:D12"/>
    <mergeCell ref="H12:J12"/>
    <mergeCell ref="A17:K17"/>
    <mergeCell ref="A18:K18"/>
    <mergeCell ref="C19:D19"/>
    <mergeCell ref="A21:A22"/>
    <mergeCell ref="C21:D21"/>
    <mergeCell ref="E21:F21"/>
    <mergeCell ref="G21:H21"/>
    <mergeCell ref="I21:J21"/>
    <mergeCell ref="K21:L21"/>
    <mergeCell ref="A29:D29"/>
    <mergeCell ref="H29:J29"/>
    <mergeCell ref="A33:K33"/>
    <mergeCell ref="K37:L37"/>
    <mergeCell ref="A46:D46"/>
    <mergeCell ref="H46:J46"/>
    <mergeCell ref="C35:D35"/>
    <mergeCell ref="A37:A38"/>
    <mergeCell ref="C37:D37"/>
    <mergeCell ref="E37:F37"/>
    <mergeCell ref="G37:H37"/>
    <mergeCell ref="I37:J37"/>
  </mergeCells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verticalDpi="180" r:id="rId1"/>
  <headerFooter>
    <oddFooter>&amp;C&amp;P&amp;R&amp;F]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 согласования</vt:lpstr>
      <vt:lpstr>'Лист согласования'!Заголовки_для_печати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'Лист согласования'!Область_печати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2020-08-31T06:09:37Z</dcterms:modified>
</cp:coreProperties>
</file>